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4 год\08.05.2024\Приложение к решению об исполнении бюджета за 2023 год\"/>
    </mc:Choice>
  </mc:AlternateContent>
  <bookViews>
    <workbookView xWindow="210" yWindow="510" windowWidth="22710" windowHeight="8940"/>
  </bookViews>
  <sheets>
    <sheet name="Документ" sheetId="2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K41" i="2" l="1"/>
  <c r="L41" i="2"/>
  <c r="M41" i="2"/>
  <c r="N41" i="2"/>
  <c r="O41" i="2"/>
  <c r="P41" i="2"/>
  <c r="Q41" i="2"/>
  <c r="R41" i="2"/>
  <c r="S41" i="2"/>
  <c r="J41" i="2"/>
  <c r="K48" i="2"/>
  <c r="L48" i="2"/>
  <c r="M48" i="2"/>
  <c r="N48" i="2"/>
  <c r="O48" i="2"/>
  <c r="P48" i="2"/>
  <c r="Q48" i="2"/>
  <c r="R48" i="2"/>
  <c r="S48" i="2"/>
  <c r="J48" i="2"/>
  <c r="T48" i="2" s="1"/>
  <c r="K43" i="2"/>
  <c r="L43" i="2"/>
  <c r="M43" i="2"/>
  <c r="N43" i="2"/>
  <c r="O43" i="2"/>
  <c r="P43" i="2"/>
  <c r="Q43" i="2"/>
  <c r="R43" i="2"/>
  <c r="S43" i="2"/>
  <c r="J43" i="2"/>
  <c r="K36" i="2"/>
  <c r="L36" i="2"/>
  <c r="M36" i="2"/>
  <c r="N36" i="2"/>
  <c r="O36" i="2"/>
  <c r="P36" i="2"/>
  <c r="Q36" i="2"/>
  <c r="R36" i="2"/>
  <c r="S36" i="2"/>
  <c r="J36" i="2"/>
  <c r="K31" i="2"/>
  <c r="L31" i="2"/>
  <c r="M31" i="2"/>
  <c r="N31" i="2"/>
  <c r="O31" i="2"/>
  <c r="P31" i="2"/>
  <c r="Q31" i="2"/>
  <c r="R31" i="2"/>
  <c r="S31" i="2"/>
  <c r="J31" i="2"/>
  <c r="K26" i="2"/>
  <c r="L26" i="2"/>
  <c r="M26" i="2"/>
  <c r="N26" i="2"/>
  <c r="O26" i="2"/>
  <c r="P26" i="2"/>
  <c r="Q26" i="2"/>
  <c r="R26" i="2"/>
  <c r="S26" i="2"/>
  <c r="J26" i="2"/>
  <c r="T26" i="2" s="1"/>
  <c r="K23" i="2"/>
  <c r="L23" i="2"/>
  <c r="M23" i="2"/>
  <c r="N23" i="2"/>
  <c r="O23" i="2"/>
  <c r="P23" i="2"/>
  <c r="Q23" i="2"/>
  <c r="R23" i="2"/>
  <c r="S23" i="2"/>
  <c r="J23" i="2"/>
  <c r="K13" i="2"/>
  <c r="L13" i="2"/>
  <c r="M13" i="2"/>
  <c r="N13" i="2"/>
  <c r="O13" i="2"/>
  <c r="P13" i="2"/>
  <c r="Q13" i="2"/>
  <c r="R13" i="2"/>
  <c r="S13" i="2"/>
  <c r="J13" i="2"/>
  <c r="T13" i="2" s="1"/>
  <c r="T23" i="2"/>
  <c r="T22" i="2"/>
  <c r="T14" i="2"/>
  <c r="T16" i="2"/>
  <c r="T17" i="2"/>
  <c r="T18" i="2"/>
  <c r="T19" i="2"/>
  <c r="T21" i="2"/>
  <c r="T24" i="2"/>
  <c r="T25" i="2"/>
  <c r="T27" i="2"/>
  <c r="T28" i="2"/>
  <c r="T29" i="2"/>
  <c r="T30" i="2"/>
  <c r="T31" i="2"/>
  <c r="T32" i="2"/>
  <c r="T33" i="2"/>
  <c r="T34" i="2"/>
  <c r="T35" i="2"/>
  <c r="T37" i="2"/>
  <c r="T38" i="2"/>
  <c r="T39" i="2"/>
  <c r="T40" i="2"/>
  <c r="T41" i="2"/>
  <c r="T42" i="2"/>
  <c r="T44" i="2"/>
  <c r="T45" i="2"/>
  <c r="T46" i="2"/>
  <c r="T47" i="2"/>
  <c r="T49" i="2"/>
  <c r="T50" i="2"/>
  <c r="T43" i="2" l="1"/>
  <c r="T36" i="2"/>
</calcChain>
</file>

<file path=xl/sharedStrings.xml><?xml version="1.0" encoding="utf-8"?>
<sst xmlns="http://schemas.openxmlformats.org/spreadsheetml/2006/main" count="103" uniqueCount="91">
  <si>
    <t/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</si>
  <si>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</si>
  <si>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</si>
  <si>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</si>
  <si>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</si>
  <si>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</si>
  <si>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</si>
  <si>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</si>
  <si>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</si>
  <si>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</si>
  <si>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</si>
  <si>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</si>
  <si>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</si>
  <si>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</si>
  <si>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</si>
  <si>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</si>
  <si>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</si>
  <si>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</si>
  <si>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</si>
  <si>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</si>
  <si>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</si>
  <si>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</si>
  <si>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</si>
  <si>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</si>
  <si>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</si>
  <si>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</si>
  <si>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</si>
  <si>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</si>
  <si>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</si>
  <si>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</si>
  <si>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</si>
  <si>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</si>
  <si>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</si>
  <si>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</si>
  <si>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</si>
  <si>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</si>
  <si>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</si>
  <si>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</si>
  <si>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</si>
  <si>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</si>
  <si>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</si>
  <si>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</si>
  <si>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</si>
  <si>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</si>
  <si>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</si>
  <si>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</si>
  <si>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</si>
  <si>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</si>
  <si>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</si>
  <si>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</si>
  <si>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</si>
  <si>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</si>
  <si>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</si>
  <si>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</si>
  <si>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</si>
  <si>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КУЛЬТУРА, КИНЕМАТОГРАФИЯ</t>
  </si>
  <si>
    <t>0800</t>
  </si>
  <si>
    <t xml:space="preserve">    Культура</t>
  </si>
  <si>
    <t>0801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</si>
  <si>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</si>
  <si>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</si>
  <si>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</si>
  <si>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</si>
  <si>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</si>
  <si>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</si>
  <si>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</si>
  <si>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</si>
  <si>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Другие вопросы в области социальной политики</t>
  </si>
  <si>
    <t>1006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</si>
  <si>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</si>
  <si>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</si>
  <si>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</si>
  <si>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</si>
  <si>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Всего расходов:   </t>
  </si>
  <si>
    <t>к решению Думы Богородского</t>
  </si>
  <si>
    <t>Тыс. рублей</t>
  </si>
  <si>
    <t>Наименование расхода</t>
  </si>
  <si>
    <t>Раздел, подраздел</t>
  </si>
  <si>
    <t>Сумма на 2020 год</t>
  </si>
  <si>
    <t>__________________________________________________________</t>
  </si>
  <si>
    <t>Первоначальный план</t>
  </si>
  <si>
    <t>Исполнение</t>
  </si>
  <si>
    <t>% исполнения</t>
  </si>
  <si>
    <t>Уточненный план</t>
  </si>
  <si>
    <t>Приложение № 4</t>
  </si>
  <si>
    <t xml:space="preserve">муниципального округа </t>
  </si>
  <si>
    <t>РАСПРЕДЕЛЕНИЕ</t>
  </si>
  <si>
    <t xml:space="preserve">   НАЦИОНАЛЬНАЯ ОБОРОНА</t>
  </si>
  <si>
    <t>0203</t>
  </si>
  <si>
    <t>бюджетных ассигнований за 2023 год по разделам и  подразделам классификации расходов бюджетов</t>
  </si>
  <si>
    <t>от 08.05.2024 № 69/454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</si>
</sst>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0" fontId="5" fillId="0" borderId="1"/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1" xfId="0" applyBorder="1"/>
    <xf numFmtId="0" fontId="0" fillId="0" borderId="1" xfId="0" applyBorder="1" applyProtection="1">
      <protection locked="0"/>
    </xf>
    <xf numFmtId="164" fontId="7" fillId="0" borderId="4" xfId="0" quotePrefix="1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8" fillId="0" borderId="2" xfId="5" applyNumberFormat="1" applyFont="1" applyProtection="1">
      <alignment horizontal="center" vertical="center" wrapText="1"/>
    </xf>
    <xf numFmtId="164" fontId="3" fillId="0" borderId="2" xfId="6" applyNumberFormat="1" applyProtection="1">
      <alignment vertical="top" wrapText="1"/>
    </xf>
    <xf numFmtId="164" fontId="3" fillId="0" borderId="3" xfId="10" applyNumberFormat="1" applyProtection="1">
      <alignment horizontal="right"/>
    </xf>
    <xf numFmtId="164" fontId="3" fillId="3" borderId="3" xfId="12" applyNumberFormat="1" applyAlignment="1" applyProtection="1">
      <alignment horizontal="right" vertical="top" shrinkToFit="1"/>
    </xf>
    <xf numFmtId="164" fontId="3" fillId="2" borderId="3" xfId="11" applyNumberFormat="1" applyAlignment="1" applyProtection="1">
      <alignment horizontal="right" vertical="top" shrinkToFit="1"/>
    </xf>
    <xf numFmtId="164" fontId="1" fillId="0" borderId="4" xfId="2" applyNumberFormat="1" applyBorder="1" applyAlignment="1" applyProtection="1">
      <alignment horizontal="right" vertical="top"/>
    </xf>
    <xf numFmtId="164" fontId="0" fillId="0" borderId="4" xfId="0" applyNumberFormat="1" applyBorder="1" applyAlignment="1" applyProtection="1">
      <alignment horizontal="right" vertical="top"/>
      <protection locked="0"/>
    </xf>
    <xf numFmtId="164" fontId="8" fillId="5" borderId="2" xfId="21" applyNumberFormat="1" applyFont="1" applyFill="1" applyBorder="1" applyAlignment="1" applyProtection="1">
      <alignment horizontal="center" vertical="center" wrapText="1"/>
    </xf>
    <xf numFmtId="164" fontId="8" fillId="0" borderId="5" xfId="5" applyNumberFormat="1" applyFont="1" applyBorder="1" applyProtection="1">
      <alignment horizontal="center" vertical="center" wrapText="1"/>
    </xf>
    <xf numFmtId="164" fontId="9" fillId="5" borderId="4" xfId="11" applyNumberFormat="1" applyFont="1" applyFill="1" applyBorder="1" applyAlignment="1" applyProtection="1">
      <alignment horizontal="right" vertical="top" shrinkToFit="1"/>
    </xf>
    <xf numFmtId="0" fontId="7" fillId="0" borderId="1" xfId="0" applyFont="1" applyBorder="1" applyProtection="1">
      <protection locked="0"/>
    </xf>
    <xf numFmtId="164" fontId="9" fillId="5" borderId="4" xfId="10" applyNumberFormat="1" applyFont="1" applyFill="1" applyBorder="1" applyAlignment="1" applyProtection="1">
      <alignment horizontal="right" vertical="top"/>
    </xf>
    <xf numFmtId="164" fontId="1" fillId="0" borderId="2" xfId="7" applyNumberFormat="1" applyAlignment="1" applyProtection="1">
      <alignment horizontal="center" shrinkToFit="1"/>
    </xf>
    <xf numFmtId="164" fontId="1" fillId="0" borderId="2" xfId="7" applyNumberFormat="1" applyAlignment="1" applyProtection="1">
      <alignment horizontal="right" shrinkToFit="1"/>
    </xf>
    <xf numFmtId="164" fontId="9" fillId="5" borderId="2" xfId="8" applyNumberFormat="1" applyFont="1" applyFill="1" applyAlignment="1" applyProtection="1">
      <alignment horizontal="right" shrinkToFit="1"/>
    </xf>
    <xf numFmtId="164" fontId="3" fillId="3" borderId="2" xfId="9" applyNumberFormat="1" applyAlignment="1" applyProtection="1">
      <alignment horizontal="right" shrinkToFit="1"/>
    </xf>
    <xf numFmtId="164" fontId="3" fillId="2" borderId="2" xfId="8" applyNumberFormat="1" applyAlignment="1" applyProtection="1">
      <alignment horizontal="right" shrinkToFit="1"/>
    </xf>
    <xf numFmtId="164" fontId="3" fillId="2" borderId="5" xfId="8" applyNumberFormat="1" applyBorder="1" applyAlignment="1" applyProtection="1">
      <alignment horizontal="right" shrinkToFit="1"/>
    </xf>
    <xf numFmtId="164" fontId="1" fillId="0" borderId="4" xfId="2" applyNumberFormat="1" applyBorder="1" applyAlignment="1" applyProtection="1">
      <alignment horizontal="right"/>
    </xf>
    <xf numFmtId="164" fontId="0" fillId="0" borderId="4" xfId="0" applyNumberFormat="1" applyBorder="1" applyAlignment="1" applyProtection="1">
      <alignment horizontal="right"/>
      <protection locked="0"/>
    </xf>
    <xf numFmtId="49" fontId="1" fillId="0" borderId="2" xfId="7" applyNumberFormat="1" applyAlignment="1" applyProtection="1">
      <alignment horizontal="center" shrinkToFit="1"/>
    </xf>
    <xf numFmtId="164" fontId="1" fillId="5" borderId="2" xfId="7" applyNumberFormat="1" applyFill="1" applyAlignment="1" applyProtection="1">
      <alignment horizontal="right" shrinkToFit="1"/>
    </xf>
    <xf numFmtId="164" fontId="1" fillId="0" borderId="6" xfId="7" applyNumberFormat="1" applyBorder="1" applyAlignment="1" applyProtection="1">
      <alignment horizontal="right" shrinkToFit="1"/>
    </xf>
    <xf numFmtId="164" fontId="9" fillId="5" borderId="6" xfId="8" applyNumberFormat="1" applyFont="1" applyFill="1" applyBorder="1" applyAlignment="1" applyProtection="1">
      <alignment horizontal="right" shrinkToFit="1"/>
    </xf>
    <xf numFmtId="0" fontId="1" fillId="0" borderId="1" xfId="13" applyNumberFormat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1" fillId="0" borderId="1" xfId="10" applyNumberFormat="1" applyFont="1" applyBorder="1" applyAlignment="1" applyProtection="1">
      <alignment horizontal="center"/>
    </xf>
    <xf numFmtId="164" fontId="3" fillId="0" borderId="3" xfId="10" applyNumberFormat="1" applyProtection="1">
      <alignment horizontal="right"/>
    </xf>
    <xf numFmtId="164" fontId="3" fillId="0" borderId="3" xfId="10" applyNumberFormat="1">
      <alignment horizontal="right"/>
    </xf>
    <xf numFmtId="0" fontId="6" fillId="0" borderId="1" xfId="4" applyNumberFormat="1" applyFont="1" applyBorder="1" applyAlignment="1" applyProtection="1">
      <alignment horizontal="right"/>
    </xf>
  </cellXfs>
  <cellStyles count="30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showGridLines="0" tabSelected="1" zoomScale="130" zoomScaleNormal="130" zoomScaleSheetLayoutView="100" workbookViewId="0">
      <selection activeCell="S6" sqref="S6"/>
    </sheetView>
  </sheetViews>
  <sheetFormatPr defaultColWidth="8.85546875" defaultRowHeight="15" outlineLevelRow="1" x14ac:dyDescent="0.25"/>
  <cols>
    <col min="1" max="1" width="38.85546875" style="1" customWidth="1"/>
    <col min="2" max="2" width="10.7109375" style="1" customWidth="1"/>
    <col min="3" max="8" width="8.85546875" style="1" hidden="1"/>
    <col min="9" max="9" width="11.28515625" style="1" customWidth="1"/>
    <col min="10" max="10" width="13.42578125" style="1" customWidth="1"/>
    <col min="11" max="18" width="8.85546875" style="1" hidden="1"/>
    <col min="19" max="19" width="12.7109375" style="1" customWidth="1"/>
    <col min="20" max="20" width="10.7109375" style="1" customWidth="1"/>
    <col min="21" max="21" width="2.140625" style="1" customWidth="1"/>
    <col min="22" max="16384" width="8.85546875" style="1"/>
  </cols>
  <sheetData>
    <row r="1" spans="1:21" ht="15.75" x14ac:dyDescent="0.25">
      <c r="A1" s="4"/>
      <c r="B1" s="17"/>
      <c r="C1" s="3"/>
      <c r="D1" s="4"/>
      <c r="E1" s="4"/>
      <c r="F1" s="4"/>
      <c r="G1" s="4"/>
      <c r="H1" s="4"/>
      <c r="I1" s="4"/>
      <c r="J1" s="17" t="s">
        <v>84</v>
      </c>
      <c r="K1" s="17"/>
      <c r="L1" s="17"/>
      <c r="M1" s="4"/>
      <c r="N1" s="4"/>
      <c r="O1" s="4"/>
      <c r="P1" s="4"/>
      <c r="Q1" s="4"/>
      <c r="R1" s="4"/>
      <c r="S1" s="4"/>
      <c r="T1" s="4"/>
      <c r="U1" s="4"/>
    </row>
    <row r="2" spans="1:21" ht="15.75" x14ac:dyDescent="0.25">
      <c r="A2" s="4"/>
      <c r="B2" s="17"/>
      <c r="C2" s="3"/>
      <c r="D2" s="4"/>
      <c r="E2" s="4"/>
      <c r="F2" s="4"/>
      <c r="G2" s="4"/>
      <c r="H2" s="4"/>
      <c r="I2" s="4"/>
      <c r="J2" s="17" t="s">
        <v>74</v>
      </c>
      <c r="K2" s="17"/>
      <c r="L2" s="17"/>
      <c r="M2" s="4"/>
      <c r="N2" s="4"/>
      <c r="O2" s="4"/>
      <c r="P2" s="4"/>
      <c r="Q2" s="4"/>
      <c r="R2" s="4"/>
      <c r="S2" s="4"/>
      <c r="T2" s="4"/>
      <c r="U2" s="4"/>
    </row>
    <row r="3" spans="1:21" ht="15.75" x14ac:dyDescent="0.25">
      <c r="A3" s="4"/>
      <c r="B3" s="17"/>
      <c r="C3" s="3"/>
      <c r="D3" s="4"/>
      <c r="E3" s="4"/>
      <c r="F3" s="4"/>
      <c r="G3" s="4"/>
      <c r="H3" s="4"/>
      <c r="I3" s="4"/>
      <c r="J3" s="17" t="s">
        <v>85</v>
      </c>
      <c r="K3" s="17"/>
      <c r="L3" s="17"/>
      <c r="M3" s="4"/>
      <c r="N3" s="4"/>
      <c r="O3" s="4"/>
      <c r="P3" s="4"/>
      <c r="Q3" s="4"/>
      <c r="R3" s="4"/>
      <c r="S3" s="4"/>
      <c r="T3" s="4"/>
      <c r="U3" s="4"/>
    </row>
    <row r="4" spans="1:21" ht="15.75" x14ac:dyDescent="0.25">
      <c r="A4" s="4"/>
      <c r="B4" s="17"/>
      <c r="C4" s="3"/>
      <c r="D4" s="4"/>
      <c r="E4" s="4"/>
      <c r="F4" s="4"/>
      <c r="G4" s="4"/>
      <c r="H4" s="4"/>
      <c r="I4" s="4"/>
      <c r="J4" s="17" t="s">
        <v>90</v>
      </c>
      <c r="K4" s="17"/>
      <c r="L4" s="17"/>
      <c r="M4" s="4"/>
      <c r="N4" s="4"/>
      <c r="O4" s="4"/>
      <c r="P4" s="4"/>
      <c r="Q4" s="4"/>
      <c r="R4" s="4"/>
      <c r="S4" s="4"/>
      <c r="T4" s="4"/>
      <c r="U4" s="4"/>
    </row>
    <row r="5" spans="1:21" ht="15.75" x14ac:dyDescent="0.25">
      <c r="A5" s="4"/>
      <c r="B5" s="17"/>
      <c r="C5" s="3"/>
      <c r="D5" s="4"/>
      <c r="E5" s="4"/>
      <c r="F5" s="4"/>
      <c r="G5" s="4"/>
      <c r="H5" s="4"/>
      <c r="I5" s="4"/>
      <c r="J5" s="4"/>
      <c r="K5" s="17"/>
      <c r="L5" s="17"/>
      <c r="M5" s="17"/>
      <c r="N5" s="4"/>
      <c r="O5" s="4"/>
      <c r="P5" s="4"/>
      <c r="Q5" s="4"/>
      <c r="R5" s="4"/>
      <c r="S5" s="4"/>
      <c r="T5" s="4"/>
      <c r="U5" s="4"/>
    </row>
    <row r="6" spans="1:21" ht="15.75" x14ac:dyDescent="0.25">
      <c r="A6" s="4"/>
      <c r="B6" s="17"/>
      <c r="C6" s="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5">
      <c r="A7" s="4"/>
      <c r="B7" s="4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5.75" x14ac:dyDescent="0.25">
      <c r="A8" s="32" t="s">
        <v>86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</row>
    <row r="9" spans="1:21" ht="27.6" customHeight="1" x14ac:dyDescent="0.25">
      <c r="A9" s="33" t="s">
        <v>89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</row>
    <row r="10" spans="1:21" ht="1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</row>
    <row r="11" spans="1:21" x14ac:dyDescent="0.25">
      <c r="A11" s="37" t="s">
        <v>75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</row>
    <row r="12" spans="1:21" ht="59.45" customHeight="1" x14ac:dyDescent="0.25">
      <c r="A12" s="5" t="s">
        <v>76</v>
      </c>
      <c r="B12" s="6" t="s">
        <v>77</v>
      </c>
      <c r="C12" s="7" t="s">
        <v>78</v>
      </c>
      <c r="D12" s="7" t="s">
        <v>0</v>
      </c>
      <c r="E12" s="7" t="s">
        <v>0</v>
      </c>
      <c r="F12" s="7" t="s">
        <v>0</v>
      </c>
      <c r="G12" s="7" t="s">
        <v>0</v>
      </c>
      <c r="H12" s="7" t="s">
        <v>0</v>
      </c>
      <c r="I12" s="14" t="s">
        <v>80</v>
      </c>
      <c r="J12" s="7" t="s">
        <v>83</v>
      </c>
      <c r="K12" s="7" t="s">
        <v>0</v>
      </c>
      <c r="L12" s="7" t="s">
        <v>0</v>
      </c>
      <c r="M12" s="7" t="s">
        <v>0</v>
      </c>
      <c r="N12" s="7" t="s">
        <v>0</v>
      </c>
      <c r="O12" s="7" t="s">
        <v>0</v>
      </c>
      <c r="P12" s="7" t="s">
        <v>0</v>
      </c>
      <c r="Q12" s="7" t="s">
        <v>0</v>
      </c>
      <c r="R12" s="15" t="s">
        <v>0</v>
      </c>
      <c r="S12" s="14" t="s">
        <v>81</v>
      </c>
      <c r="T12" s="14" t="s">
        <v>82</v>
      </c>
    </row>
    <row r="13" spans="1:21" x14ac:dyDescent="0.25">
      <c r="A13" s="8" t="s">
        <v>1</v>
      </c>
      <c r="B13" s="19" t="s">
        <v>2</v>
      </c>
      <c r="C13" s="20"/>
      <c r="D13" s="20"/>
      <c r="E13" s="20"/>
      <c r="F13" s="20"/>
      <c r="G13" s="20"/>
      <c r="H13" s="20"/>
      <c r="I13" s="20">
        <v>48174.1</v>
      </c>
      <c r="J13" s="21">
        <f>J14+J15+J16+J17+J18+J19+J20+J21</f>
        <v>54795.1</v>
      </c>
      <c r="K13" s="21">
        <f t="shared" ref="K13:S13" si="0">K14+K15+K16+K17+K18+K19+K20+K21</f>
        <v>0</v>
      </c>
      <c r="L13" s="21">
        <f t="shared" si="0"/>
        <v>0</v>
      </c>
      <c r="M13" s="21">
        <f t="shared" si="0"/>
        <v>0</v>
      </c>
      <c r="N13" s="21">
        <f t="shared" si="0"/>
        <v>0</v>
      </c>
      <c r="O13" s="21">
        <f t="shared" si="0"/>
        <v>0</v>
      </c>
      <c r="P13" s="21">
        <f t="shared" si="0"/>
        <v>0</v>
      </c>
      <c r="Q13" s="21">
        <f t="shared" si="0"/>
        <v>0</v>
      </c>
      <c r="R13" s="21">
        <f t="shared" si="0"/>
        <v>0</v>
      </c>
      <c r="S13" s="21">
        <f t="shared" si="0"/>
        <v>53216.3</v>
      </c>
      <c r="T13" s="26">
        <f>S13/J13*100</f>
        <v>97.118720469531041</v>
      </c>
    </row>
    <row r="14" spans="1:21" ht="51" outlineLevel="1" x14ac:dyDescent="0.25">
      <c r="A14" s="8" t="s">
        <v>3</v>
      </c>
      <c r="B14" s="19" t="s">
        <v>4</v>
      </c>
      <c r="C14" s="20"/>
      <c r="D14" s="20"/>
      <c r="E14" s="20"/>
      <c r="F14" s="20"/>
      <c r="G14" s="20"/>
      <c r="H14" s="20"/>
      <c r="I14" s="20">
        <v>1478.6</v>
      </c>
      <c r="J14" s="21">
        <v>1680.8</v>
      </c>
      <c r="K14" s="22"/>
      <c r="L14" s="22"/>
      <c r="M14" s="22"/>
      <c r="N14" s="22"/>
      <c r="O14" s="22"/>
      <c r="P14" s="22"/>
      <c r="Q14" s="23"/>
      <c r="R14" s="24"/>
      <c r="S14" s="25">
        <v>1680.8</v>
      </c>
      <c r="T14" s="26">
        <f t="shared" ref="T14:T50" si="1">S14/J14*100</f>
        <v>100</v>
      </c>
    </row>
    <row r="15" spans="1:21" ht="63.75" outlineLevel="1" x14ac:dyDescent="0.25">
      <c r="A15" s="8" t="s">
        <v>5</v>
      </c>
      <c r="B15" s="19" t="s">
        <v>6</v>
      </c>
      <c r="C15" s="20"/>
      <c r="D15" s="20"/>
      <c r="E15" s="20"/>
      <c r="F15" s="20"/>
      <c r="G15" s="20"/>
      <c r="H15" s="20"/>
      <c r="I15" s="20">
        <v>13.3</v>
      </c>
      <c r="J15" s="21">
        <v>8.1999999999999993</v>
      </c>
      <c r="K15" s="22"/>
      <c r="L15" s="22"/>
      <c r="M15" s="22"/>
      <c r="N15" s="22"/>
      <c r="O15" s="22"/>
      <c r="P15" s="22"/>
      <c r="Q15" s="23"/>
      <c r="R15" s="24"/>
      <c r="S15" s="25">
        <v>8.1999999999999993</v>
      </c>
      <c r="T15" s="26">
        <v>100</v>
      </c>
    </row>
    <row r="16" spans="1:21" ht="76.5" outlineLevel="1" x14ac:dyDescent="0.25">
      <c r="A16" s="8" t="s">
        <v>7</v>
      </c>
      <c r="B16" s="19" t="s">
        <v>8</v>
      </c>
      <c r="C16" s="20"/>
      <c r="D16" s="20"/>
      <c r="E16" s="20"/>
      <c r="F16" s="20"/>
      <c r="G16" s="20"/>
      <c r="H16" s="20"/>
      <c r="I16" s="20">
        <v>36949.599999999999</v>
      </c>
      <c r="J16" s="21">
        <v>42303.199999999997</v>
      </c>
      <c r="K16" s="22"/>
      <c r="L16" s="22"/>
      <c r="M16" s="22"/>
      <c r="N16" s="22"/>
      <c r="O16" s="22"/>
      <c r="P16" s="22"/>
      <c r="Q16" s="23"/>
      <c r="R16" s="24"/>
      <c r="S16" s="25">
        <v>41235.4</v>
      </c>
      <c r="T16" s="26">
        <f t="shared" si="1"/>
        <v>97.475841071124663</v>
      </c>
    </row>
    <row r="17" spans="1:20" outlineLevel="1" x14ac:dyDescent="0.25">
      <c r="A17" s="8" t="s">
        <v>9</v>
      </c>
      <c r="B17" s="19" t="s">
        <v>10</v>
      </c>
      <c r="C17" s="20"/>
      <c r="D17" s="20"/>
      <c r="E17" s="20"/>
      <c r="F17" s="20"/>
      <c r="G17" s="20"/>
      <c r="H17" s="20"/>
      <c r="I17" s="20">
        <v>2.6</v>
      </c>
      <c r="J17" s="21">
        <v>17.399999999999999</v>
      </c>
      <c r="K17" s="22"/>
      <c r="L17" s="22"/>
      <c r="M17" s="22"/>
      <c r="N17" s="22"/>
      <c r="O17" s="22"/>
      <c r="P17" s="22"/>
      <c r="Q17" s="23"/>
      <c r="R17" s="24"/>
      <c r="S17" s="25">
        <v>17.399999999999999</v>
      </c>
      <c r="T17" s="26">
        <f t="shared" si="1"/>
        <v>100</v>
      </c>
    </row>
    <row r="18" spans="1:20" ht="63.75" outlineLevel="1" x14ac:dyDescent="0.25">
      <c r="A18" s="8" t="s">
        <v>11</v>
      </c>
      <c r="B18" s="19" t="s">
        <v>12</v>
      </c>
      <c r="C18" s="20"/>
      <c r="D18" s="20"/>
      <c r="E18" s="20"/>
      <c r="F18" s="20"/>
      <c r="G18" s="20"/>
      <c r="H18" s="20"/>
      <c r="I18" s="20">
        <v>911.1</v>
      </c>
      <c r="J18" s="21">
        <v>964.5</v>
      </c>
      <c r="K18" s="22"/>
      <c r="L18" s="22"/>
      <c r="M18" s="22"/>
      <c r="N18" s="22"/>
      <c r="O18" s="22"/>
      <c r="P18" s="22"/>
      <c r="Q18" s="23"/>
      <c r="R18" s="24"/>
      <c r="S18" s="25">
        <v>889</v>
      </c>
      <c r="T18" s="26">
        <f t="shared" si="1"/>
        <v>92.172109901503376</v>
      </c>
    </row>
    <row r="19" spans="1:20" ht="25.5" outlineLevel="1" x14ac:dyDescent="0.25">
      <c r="A19" s="8" t="s">
        <v>13</v>
      </c>
      <c r="B19" s="19" t="s">
        <v>14</v>
      </c>
      <c r="C19" s="20"/>
      <c r="D19" s="20"/>
      <c r="E19" s="20"/>
      <c r="F19" s="20"/>
      <c r="G19" s="20"/>
      <c r="H19" s="20"/>
      <c r="I19" s="20">
        <v>80</v>
      </c>
      <c r="J19" s="21">
        <v>80</v>
      </c>
      <c r="K19" s="22"/>
      <c r="L19" s="22"/>
      <c r="M19" s="22"/>
      <c r="N19" s="22"/>
      <c r="O19" s="22"/>
      <c r="P19" s="22"/>
      <c r="Q19" s="23"/>
      <c r="R19" s="24"/>
      <c r="S19" s="25">
        <v>80</v>
      </c>
      <c r="T19" s="26">
        <f t="shared" si="1"/>
        <v>100</v>
      </c>
    </row>
    <row r="20" spans="1:20" outlineLevel="1" x14ac:dyDescent="0.25">
      <c r="A20" s="8" t="s">
        <v>15</v>
      </c>
      <c r="B20" s="19" t="s">
        <v>16</v>
      </c>
      <c r="C20" s="20"/>
      <c r="D20" s="20"/>
      <c r="E20" s="20"/>
      <c r="F20" s="20"/>
      <c r="G20" s="20"/>
      <c r="H20" s="20"/>
      <c r="I20" s="20">
        <v>200</v>
      </c>
      <c r="J20" s="21">
        <v>0</v>
      </c>
      <c r="K20" s="22"/>
      <c r="L20" s="22"/>
      <c r="M20" s="22"/>
      <c r="N20" s="22"/>
      <c r="O20" s="22"/>
      <c r="P20" s="22"/>
      <c r="Q20" s="23"/>
      <c r="R20" s="24"/>
      <c r="S20" s="25">
        <v>0</v>
      </c>
      <c r="T20" s="26">
        <v>0</v>
      </c>
    </row>
    <row r="21" spans="1:20" ht="25.5" outlineLevel="1" x14ac:dyDescent="0.25">
      <c r="A21" s="8" t="s">
        <v>17</v>
      </c>
      <c r="B21" s="19" t="s">
        <v>18</v>
      </c>
      <c r="C21" s="20"/>
      <c r="D21" s="20"/>
      <c r="E21" s="20"/>
      <c r="F21" s="20"/>
      <c r="G21" s="20"/>
      <c r="H21" s="20"/>
      <c r="I21" s="20">
        <v>8538.9</v>
      </c>
      <c r="J21" s="21">
        <v>9741</v>
      </c>
      <c r="K21" s="22"/>
      <c r="L21" s="22"/>
      <c r="M21" s="22"/>
      <c r="N21" s="22"/>
      <c r="O21" s="22"/>
      <c r="P21" s="22"/>
      <c r="Q21" s="23"/>
      <c r="R21" s="24"/>
      <c r="S21" s="25">
        <v>9305.5</v>
      </c>
      <c r="T21" s="26">
        <f t="shared" si="1"/>
        <v>95.529206446976701</v>
      </c>
    </row>
    <row r="22" spans="1:20" outlineLevel="1" x14ac:dyDescent="0.25">
      <c r="A22" s="8" t="s">
        <v>87</v>
      </c>
      <c r="B22" s="27" t="s">
        <v>88</v>
      </c>
      <c r="C22" s="20"/>
      <c r="D22" s="20"/>
      <c r="E22" s="20"/>
      <c r="F22" s="20"/>
      <c r="G22" s="20"/>
      <c r="H22" s="20"/>
      <c r="I22" s="20">
        <v>129.80000000000001</v>
      </c>
      <c r="J22" s="21">
        <v>547.79999999999995</v>
      </c>
      <c r="K22" s="22"/>
      <c r="L22" s="22"/>
      <c r="M22" s="22"/>
      <c r="N22" s="22"/>
      <c r="O22" s="22"/>
      <c r="P22" s="22"/>
      <c r="Q22" s="23"/>
      <c r="R22" s="24"/>
      <c r="S22" s="25">
        <v>547.79999999999995</v>
      </c>
      <c r="T22" s="26">
        <f t="shared" si="1"/>
        <v>100</v>
      </c>
    </row>
    <row r="23" spans="1:20" ht="38.25" x14ac:dyDescent="0.25">
      <c r="A23" s="8" t="s">
        <v>19</v>
      </c>
      <c r="B23" s="19" t="s">
        <v>20</v>
      </c>
      <c r="C23" s="20"/>
      <c r="D23" s="20"/>
      <c r="E23" s="20"/>
      <c r="F23" s="20"/>
      <c r="G23" s="20"/>
      <c r="H23" s="20"/>
      <c r="I23" s="28">
        <v>8867.7999999999993</v>
      </c>
      <c r="J23" s="21">
        <f>J24+J25</f>
        <v>9275.4000000000015</v>
      </c>
      <c r="K23" s="21">
        <f t="shared" ref="K23:S23" si="2">K24+K25</f>
        <v>0</v>
      </c>
      <c r="L23" s="21">
        <f t="shared" si="2"/>
        <v>0</v>
      </c>
      <c r="M23" s="21">
        <f t="shared" si="2"/>
        <v>0</v>
      </c>
      <c r="N23" s="21">
        <f t="shared" si="2"/>
        <v>0</v>
      </c>
      <c r="O23" s="21">
        <f t="shared" si="2"/>
        <v>0</v>
      </c>
      <c r="P23" s="21">
        <f t="shared" si="2"/>
        <v>0</v>
      </c>
      <c r="Q23" s="21">
        <f t="shared" si="2"/>
        <v>0</v>
      </c>
      <c r="R23" s="21">
        <f t="shared" si="2"/>
        <v>0</v>
      </c>
      <c r="S23" s="21">
        <f t="shared" si="2"/>
        <v>7015.0999999999995</v>
      </c>
      <c r="T23" s="26">
        <f t="shared" si="1"/>
        <v>75.631239623089002</v>
      </c>
    </row>
    <row r="24" spans="1:20" ht="51" outlineLevel="1" x14ac:dyDescent="0.25">
      <c r="A24" s="8" t="s">
        <v>21</v>
      </c>
      <c r="B24" s="19" t="s">
        <v>22</v>
      </c>
      <c r="C24" s="20"/>
      <c r="D24" s="20"/>
      <c r="E24" s="20"/>
      <c r="F24" s="20"/>
      <c r="G24" s="20"/>
      <c r="H24" s="20"/>
      <c r="I24" s="20">
        <v>8718.2000000000007</v>
      </c>
      <c r="J24" s="21">
        <v>8681.2000000000007</v>
      </c>
      <c r="K24" s="22"/>
      <c r="L24" s="22"/>
      <c r="M24" s="22"/>
      <c r="N24" s="22"/>
      <c r="O24" s="22"/>
      <c r="P24" s="22"/>
      <c r="Q24" s="23"/>
      <c r="R24" s="24"/>
      <c r="S24" s="25">
        <v>6422.9</v>
      </c>
      <c r="T24" s="26">
        <f t="shared" si="1"/>
        <v>73.98631525595539</v>
      </c>
    </row>
    <row r="25" spans="1:20" ht="38.25" outlineLevel="1" x14ac:dyDescent="0.25">
      <c r="A25" s="8" t="s">
        <v>23</v>
      </c>
      <c r="B25" s="19" t="s">
        <v>24</v>
      </c>
      <c r="C25" s="20"/>
      <c r="D25" s="20"/>
      <c r="E25" s="20"/>
      <c r="F25" s="20"/>
      <c r="G25" s="20"/>
      <c r="H25" s="20"/>
      <c r="I25" s="20">
        <v>149.6</v>
      </c>
      <c r="J25" s="21">
        <v>594.20000000000005</v>
      </c>
      <c r="K25" s="22"/>
      <c r="L25" s="22"/>
      <c r="M25" s="22"/>
      <c r="N25" s="22"/>
      <c r="O25" s="22"/>
      <c r="P25" s="22"/>
      <c r="Q25" s="23"/>
      <c r="R25" s="24"/>
      <c r="S25" s="25">
        <v>592.20000000000005</v>
      </c>
      <c r="T25" s="26">
        <f t="shared" si="1"/>
        <v>99.6634129922585</v>
      </c>
    </row>
    <row r="26" spans="1:20" x14ac:dyDescent="0.25">
      <c r="A26" s="8" t="s">
        <v>25</v>
      </c>
      <c r="B26" s="19" t="s">
        <v>26</v>
      </c>
      <c r="C26" s="20"/>
      <c r="D26" s="20"/>
      <c r="E26" s="20"/>
      <c r="F26" s="20"/>
      <c r="G26" s="20"/>
      <c r="H26" s="20"/>
      <c r="I26" s="20">
        <v>15518.6</v>
      </c>
      <c r="J26" s="21">
        <f>J27+J28+J29+J30</f>
        <v>30494.300000000003</v>
      </c>
      <c r="K26" s="21">
        <f t="shared" ref="K26:S26" si="3">K27+K28+K29+K30</f>
        <v>0</v>
      </c>
      <c r="L26" s="21">
        <f t="shared" si="3"/>
        <v>0</v>
      </c>
      <c r="M26" s="21">
        <f t="shared" si="3"/>
        <v>0</v>
      </c>
      <c r="N26" s="21">
        <f t="shared" si="3"/>
        <v>0</v>
      </c>
      <c r="O26" s="21">
        <f t="shared" si="3"/>
        <v>0</v>
      </c>
      <c r="P26" s="21">
        <f t="shared" si="3"/>
        <v>0</v>
      </c>
      <c r="Q26" s="21">
        <f t="shared" si="3"/>
        <v>0</v>
      </c>
      <c r="R26" s="21">
        <f t="shared" si="3"/>
        <v>0</v>
      </c>
      <c r="S26" s="21">
        <f t="shared" si="3"/>
        <v>22954.300000000003</v>
      </c>
      <c r="T26" s="26">
        <f t="shared" si="1"/>
        <v>75.274067612635804</v>
      </c>
    </row>
    <row r="27" spans="1:20" outlineLevel="1" x14ac:dyDescent="0.25">
      <c r="A27" s="8" t="s">
        <v>27</v>
      </c>
      <c r="B27" s="19" t="s">
        <v>28</v>
      </c>
      <c r="C27" s="20"/>
      <c r="D27" s="20"/>
      <c r="E27" s="20"/>
      <c r="F27" s="20"/>
      <c r="G27" s="20"/>
      <c r="H27" s="20"/>
      <c r="I27" s="20">
        <v>573</v>
      </c>
      <c r="J27" s="21">
        <v>573</v>
      </c>
      <c r="K27" s="22"/>
      <c r="L27" s="22"/>
      <c r="M27" s="22"/>
      <c r="N27" s="22"/>
      <c r="O27" s="22"/>
      <c r="P27" s="22"/>
      <c r="Q27" s="23"/>
      <c r="R27" s="24"/>
      <c r="S27" s="25">
        <v>573</v>
      </c>
      <c r="T27" s="26">
        <f t="shared" si="1"/>
        <v>100</v>
      </c>
    </row>
    <row r="28" spans="1:20" outlineLevel="1" x14ac:dyDescent="0.25">
      <c r="A28" s="8" t="s">
        <v>29</v>
      </c>
      <c r="B28" s="19" t="s">
        <v>30</v>
      </c>
      <c r="C28" s="20"/>
      <c r="D28" s="20"/>
      <c r="E28" s="20"/>
      <c r="F28" s="20"/>
      <c r="G28" s="20"/>
      <c r="H28" s="20"/>
      <c r="I28" s="20">
        <v>1150</v>
      </c>
      <c r="J28" s="21">
        <v>5814.9</v>
      </c>
      <c r="K28" s="22"/>
      <c r="L28" s="22"/>
      <c r="M28" s="22"/>
      <c r="N28" s="22"/>
      <c r="O28" s="22"/>
      <c r="P28" s="22"/>
      <c r="Q28" s="23"/>
      <c r="R28" s="24"/>
      <c r="S28" s="25">
        <v>1149.9000000000001</v>
      </c>
      <c r="T28" s="26">
        <f t="shared" si="1"/>
        <v>19.775060620131047</v>
      </c>
    </row>
    <row r="29" spans="1:20" ht="25.5" outlineLevel="1" x14ac:dyDescent="0.25">
      <c r="A29" s="8" t="s">
        <v>31</v>
      </c>
      <c r="B29" s="19" t="s">
        <v>32</v>
      </c>
      <c r="C29" s="20"/>
      <c r="D29" s="20"/>
      <c r="E29" s="20"/>
      <c r="F29" s="20"/>
      <c r="G29" s="20"/>
      <c r="H29" s="20"/>
      <c r="I29" s="20">
        <v>13690.6</v>
      </c>
      <c r="J29" s="21">
        <v>23822.400000000001</v>
      </c>
      <c r="K29" s="22"/>
      <c r="L29" s="22"/>
      <c r="M29" s="22"/>
      <c r="N29" s="22"/>
      <c r="O29" s="22"/>
      <c r="P29" s="22"/>
      <c r="Q29" s="23"/>
      <c r="R29" s="24"/>
      <c r="S29" s="25">
        <v>20947.400000000001</v>
      </c>
      <c r="T29" s="26">
        <f t="shared" si="1"/>
        <v>87.931526630398281</v>
      </c>
    </row>
    <row r="30" spans="1:20" ht="25.5" outlineLevel="1" x14ac:dyDescent="0.25">
      <c r="A30" s="8" t="s">
        <v>33</v>
      </c>
      <c r="B30" s="19" t="s">
        <v>34</v>
      </c>
      <c r="C30" s="20"/>
      <c r="D30" s="20"/>
      <c r="E30" s="20"/>
      <c r="F30" s="20"/>
      <c r="G30" s="20"/>
      <c r="H30" s="20"/>
      <c r="I30" s="20">
        <v>105</v>
      </c>
      <c r="J30" s="21">
        <v>284</v>
      </c>
      <c r="K30" s="22"/>
      <c r="L30" s="22"/>
      <c r="M30" s="22"/>
      <c r="N30" s="22"/>
      <c r="O30" s="22"/>
      <c r="P30" s="22"/>
      <c r="Q30" s="23"/>
      <c r="R30" s="24"/>
      <c r="S30" s="25">
        <v>284</v>
      </c>
      <c r="T30" s="26">
        <f t="shared" si="1"/>
        <v>100</v>
      </c>
    </row>
    <row r="31" spans="1:20" ht="25.5" x14ac:dyDescent="0.25">
      <c r="A31" s="8" t="s">
        <v>35</v>
      </c>
      <c r="B31" s="19" t="s">
        <v>36</v>
      </c>
      <c r="C31" s="20"/>
      <c r="D31" s="20"/>
      <c r="E31" s="20"/>
      <c r="F31" s="20"/>
      <c r="G31" s="20"/>
      <c r="H31" s="20"/>
      <c r="I31" s="20">
        <v>4978.3999999999996</v>
      </c>
      <c r="J31" s="21">
        <f>J32+J33</f>
        <v>13228.9</v>
      </c>
      <c r="K31" s="21">
        <f t="shared" ref="K31:S31" si="4">K32+K33</f>
        <v>0</v>
      </c>
      <c r="L31" s="21">
        <f t="shared" si="4"/>
        <v>0</v>
      </c>
      <c r="M31" s="21">
        <f t="shared" si="4"/>
        <v>0</v>
      </c>
      <c r="N31" s="21">
        <f t="shared" si="4"/>
        <v>0</v>
      </c>
      <c r="O31" s="21">
        <f t="shared" si="4"/>
        <v>0</v>
      </c>
      <c r="P31" s="21">
        <f t="shared" si="4"/>
        <v>0</v>
      </c>
      <c r="Q31" s="21">
        <f t="shared" si="4"/>
        <v>0</v>
      </c>
      <c r="R31" s="21">
        <f t="shared" si="4"/>
        <v>0</v>
      </c>
      <c r="S31" s="21">
        <f t="shared" si="4"/>
        <v>12004.4</v>
      </c>
      <c r="T31" s="26">
        <f t="shared" si="1"/>
        <v>90.74375042520542</v>
      </c>
    </row>
    <row r="32" spans="1:20" outlineLevel="1" x14ac:dyDescent="0.25">
      <c r="A32" s="8" t="s">
        <v>37</v>
      </c>
      <c r="B32" s="19" t="s">
        <v>38</v>
      </c>
      <c r="C32" s="20"/>
      <c r="D32" s="20"/>
      <c r="E32" s="20"/>
      <c r="F32" s="20"/>
      <c r="G32" s="20"/>
      <c r="H32" s="20"/>
      <c r="I32" s="20">
        <v>2499.9</v>
      </c>
      <c r="J32" s="21">
        <v>5701.2</v>
      </c>
      <c r="K32" s="22"/>
      <c r="L32" s="22"/>
      <c r="M32" s="22"/>
      <c r="N32" s="22"/>
      <c r="O32" s="22"/>
      <c r="P32" s="22"/>
      <c r="Q32" s="23"/>
      <c r="R32" s="24"/>
      <c r="S32" s="25">
        <v>5213.3999999999996</v>
      </c>
      <c r="T32" s="26">
        <f t="shared" si="1"/>
        <v>91.443906545990316</v>
      </c>
    </row>
    <row r="33" spans="1:20" outlineLevel="1" x14ac:dyDescent="0.25">
      <c r="A33" s="8" t="s">
        <v>39</v>
      </c>
      <c r="B33" s="19" t="s">
        <v>40</v>
      </c>
      <c r="C33" s="20"/>
      <c r="D33" s="20"/>
      <c r="E33" s="20"/>
      <c r="F33" s="20"/>
      <c r="G33" s="20"/>
      <c r="H33" s="20"/>
      <c r="I33" s="20">
        <v>2478.5</v>
      </c>
      <c r="J33" s="21">
        <v>7527.7</v>
      </c>
      <c r="K33" s="22"/>
      <c r="L33" s="22"/>
      <c r="M33" s="22"/>
      <c r="N33" s="22"/>
      <c r="O33" s="22"/>
      <c r="P33" s="22"/>
      <c r="Q33" s="23"/>
      <c r="R33" s="24"/>
      <c r="S33" s="25">
        <v>6791</v>
      </c>
      <c r="T33" s="26">
        <f t="shared" si="1"/>
        <v>90.213478220439185</v>
      </c>
    </row>
    <row r="34" spans="1:20" x14ac:dyDescent="0.25">
      <c r="A34" s="8" t="s">
        <v>41</v>
      </c>
      <c r="B34" s="19" t="s">
        <v>42</v>
      </c>
      <c r="C34" s="20"/>
      <c r="D34" s="20"/>
      <c r="E34" s="20"/>
      <c r="F34" s="20"/>
      <c r="G34" s="20"/>
      <c r="H34" s="20"/>
      <c r="I34" s="20">
        <v>3183.2</v>
      </c>
      <c r="J34" s="21">
        <v>2717.1</v>
      </c>
      <c r="K34" s="22"/>
      <c r="L34" s="22"/>
      <c r="M34" s="22"/>
      <c r="N34" s="22"/>
      <c r="O34" s="22"/>
      <c r="P34" s="22"/>
      <c r="Q34" s="23"/>
      <c r="R34" s="24"/>
      <c r="S34" s="25">
        <v>1548.1</v>
      </c>
      <c r="T34" s="26">
        <f t="shared" si="1"/>
        <v>56.976187847337236</v>
      </c>
    </row>
    <row r="35" spans="1:20" ht="25.5" outlineLevel="1" x14ac:dyDescent="0.25">
      <c r="A35" s="8" t="s">
        <v>43</v>
      </c>
      <c r="B35" s="19" t="s">
        <v>44</v>
      </c>
      <c r="C35" s="20"/>
      <c r="D35" s="20"/>
      <c r="E35" s="20"/>
      <c r="F35" s="20"/>
      <c r="G35" s="20"/>
      <c r="H35" s="20"/>
      <c r="I35" s="20">
        <v>3183.2</v>
      </c>
      <c r="J35" s="21">
        <v>2717.1</v>
      </c>
      <c r="K35" s="22"/>
      <c r="L35" s="22"/>
      <c r="M35" s="22"/>
      <c r="N35" s="22"/>
      <c r="O35" s="22"/>
      <c r="P35" s="22"/>
      <c r="Q35" s="23"/>
      <c r="R35" s="24"/>
      <c r="S35" s="25">
        <v>1548.1</v>
      </c>
      <c r="T35" s="26">
        <f t="shared" si="1"/>
        <v>56.976187847337236</v>
      </c>
    </row>
    <row r="36" spans="1:20" x14ac:dyDescent="0.25">
      <c r="A36" s="8" t="s">
        <v>45</v>
      </c>
      <c r="B36" s="19" t="s">
        <v>46</v>
      </c>
      <c r="C36" s="20"/>
      <c r="D36" s="20"/>
      <c r="E36" s="20"/>
      <c r="F36" s="20"/>
      <c r="G36" s="20"/>
      <c r="H36" s="20"/>
      <c r="I36" s="20">
        <v>17226.5</v>
      </c>
      <c r="J36" s="21">
        <f>J37+J38+J39+J40</f>
        <v>19454.3</v>
      </c>
      <c r="K36" s="21">
        <f t="shared" ref="K36:S36" si="5">K37+K38+K39+K40</f>
        <v>0</v>
      </c>
      <c r="L36" s="21">
        <f t="shared" si="5"/>
        <v>0</v>
      </c>
      <c r="M36" s="21">
        <f t="shared" si="5"/>
        <v>0</v>
      </c>
      <c r="N36" s="21">
        <f t="shared" si="5"/>
        <v>0</v>
      </c>
      <c r="O36" s="21">
        <f t="shared" si="5"/>
        <v>0</v>
      </c>
      <c r="P36" s="21">
        <f t="shared" si="5"/>
        <v>0</v>
      </c>
      <c r="Q36" s="21">
        <f t="shared" si="5"/>
        <v>0</v>
      </c>
      <c r="R36" s="21">
        <f t="shared" si="5"/>
        <v>0</v>
      </c>
      <c r="S36" s="21">
        <f t="shared" si="5"/>
        <v>19315.099999999999</v>
      </c>
      <c r="T36" s="26">
        <f t="shared" si="1"/>
        <v>99.284476953681192</v>
      </c>
    </row>
    <row r="37" spans="1:20" outlineLevel="1" x14ac:dyDescent="0.25">
      <c r="A37" s="8" t="s">
        <v>47</v>
      </c>
      <c r="B37" s="19" t="s">
        <v>48</v>
      </c>
      <c r="C37" s="20"/>
      <c r="D37" s="20"/>
      <c r="E37" s="20"/>
      <c r="F37" s="20"/>
      <c r="G37" s="20"/>
      <c r="H37" s="20"/>
      <c r="I37" s="20">
        <v>14275.4</v>
      </c>
      <c r="J37" s="21">
        <v>16570.400000000001</v>
      </c>
      <c r="K37" s="22"/>
      <c r="L37" s="22"/>
      <c r="M37" s="22"/>
      <c r="N37" s="22"/>
      <c r="O37" s="22"/>
      <c r="P37" s="22"/>
      <c r="Q37" s="23"/>
      <c r="R37" s="24"/>
      <c r="S37" s="25">
        <v>16453.400000000001</v>
      </c>
      <c r="T37" s="26">
        <f t="shared" si="1"/>
        <v>99.29392169169121</v>
      </c>
    </row>
    <row r="38" spans="1:20" outlineLevel="1" x14ac:dyDescent="0.25">
      <c r="A38" s="8" t="s">
        <v>49</v>
      </c>
      <c r="B38" s="19" t="s">
        <v>50</v>
      </c>
      <c r="C38" s="20"/>
      <c r="D38" s="20"/>
      <c r="E38" s="20"/>
      <c r="F38" s="20"/>
      <c r="G38" s="20"/>
      <c r="H38" s="20"/>
      <c r="I38" s="20">
        <v>2823</v>
      </c>
      <c r="J38" s="21">
        <v>2751.3</v>
      </c>
      <c r="K38" s="22"/>
      <c r="L38" s="22"/>
      <c r="M38" s="22"/>
      <c r="N38" s="22"/>
      <c r="O38" s="22"/>
      <c r="P38" s="22"/>
      <c r="Q38" s="23"/>
      <c r="R38" s="24"/>
      <c r="S38" s="25">
        <v>2729.1</v>
      </c>
      <c r="T38" s="26">
        <f t="shared" si="1"/>
        <v>99.19310871224512</v>
      </c>
    </row>
    <row r="39" spans="1:20" ht="38.25" outlineLevel="1" x14ac:dyDescent="0.25">
      <c r="A39" s="8" t="s">
        <v>51</v>
      </c>
      <c r="B39" s="19" t="s">
        <v>52</v>
      </c>
      <c r="C39" s="20"/>
      <c r="D39" s="20"/>
      <c r="E39" s="20"/>
      <c r="F39" s="20"/>
      <c r="G39" s="20"/>
      <c r="H39" s="20"/>
      <c r="I39" s="20">
        <v>15</v>
      </c>
      <c r="J39" s="21">
        <v>87.6</v>
      </c>
      <c r="K39" s="22"/>
      <c r="L39" s="22"/>
      <c r="M39" s="22"/>
      <c r="N39" s="22"/>
      <c r="O39" s="22"/>
      <c r="P39" s="22"/>
      <c r="Q39" s="23"/>
      <c r="R39" s="24"/>
      <c r="S39" s="25">
        <v>87.6</v>
      </c>
      <c r="T39" s="26">
        <f t="shared" si="1"/>
        <v>100</v>
      </c>
    </row>
    <row r="40" spans="1:20" outlineLevel="1" x14ac:dyDescent="0.25">
      <c r="A40" s="8" t="s">
        <v>53</v>
      </c>
      <c r="B40" s="19" t="s">
        <v>54</v>
      </c>
      <c r="C40" s="20"/>
      <c r="D40" s="20"/>
      <c r="E40" s="20"/>
      <c r="F40" s="20"/>
      <c r="G40" s="20"/>
      <c r="H40" s="20"/>
      <c r="I40" s="20">
        <v>88.1</v>
      </c>
      <c r="J40" s="21">
        <v>45</v>
      </c>
      <c r="K40" s="22"/>
      <c r="L40" s="22"/>
      <c r="M40" s="22"/>
      <c r="N40" s="22"/>
      <c r="O40" s="22"/>
      <c r="P40" s="22"/>
      <c r="Q40" s="23"/>
      <c r="R40" s="24"/>
      <c r="S40" s="25">
        <v>45</v>
      </c>
      <c r="T40" s="26">
        <f t="shared" si="1"/>
        <v>100</v>
      </c>
    </row>
    <row r="41" spans="1:20" x14ac:dyDescent="0.25">
      <c r="A41" s="8" t="s">
        <v>55</v>
      </c>
      <c r="B41" s="19" t="s">
        <v>56</v>
      </c>
      <c r="C41" s="20"/>
      <c r="D41" s="20"/>
      <c r="E41" s="20"/>
      <c r="F41" s="20"/>
      <c r="G41" s="20"/>
      <c r="H41" s="20"/>
      <c r="I41" s="20">
        <v>17742.8</v>
      </c>
      <c r="J41" s="21">
        <f>J42</f>
        <v>20513.599999999999</v>
      </c>
      <c r="K41" s="21">
        <f t="shared" ref="K41:S41" si="6">K42</f>
        <v>0</v>
      </c>
      <c r="L41" s="21">
        <f t="shared" si="6"/>
        <v>0</v>
      </c>
      <c r="M41" s="21">
        <f t="shared" si="6"/>
        <v>0</v>
      </c>
      <c r="N41" s="21">
        <f t="shared" si="6"/>
        <v>0</v>
      </c>
      <c r="O41" s="21">
        <f t="shared" si="6"/>
        <v>0</v>
      </c>
      <c r="P41" s="21">
        <f t="shared" si="6"/>
        <v>0</v>
      </c>
      <c r="Q41" s="21">
        <f t="shared" si="6"/>
        <v>0</v>
      </c>
      <c r="R41" s="21">
        <f t="shared" si="6"/>
        <v>0</v>
      </c>
      <c r="S41" s="21">
        <f t="shared" si="6"/>
        <v>19000.3</v>
      </c>
      <c r="T41" s="26">
        <f t="shared" si="1"/>
        <v>92.622942828172526</v>
      </c>
    </row>
    <row r="42" spans="1:20" outlineLevel="1" x14ac:dyDescent="0.25">
      <c r="A42" s="8" t="s">
        <v>57</v>
      </c>
      <c r="B42" s="19" t="s">
        <v>58</v>
      </c>
      <c r="C42" s="20"/>
      <c r="D42" s="20"/>
      <c r="E42" s="20"/>
      <c r="F42" s="20"/>
      <c r="G42" s="20"/>
      <c r="H42" s="20"/>
      <c r="I42" s="20">
        <v>17742.8</v>
      </c>
      <c r="J42" s="21">
        <v>20513.599999999999</v>
      </c>
      <c r="K42" s="22"/>
      <c r="L42" s="22"/>
      <c r="M42" s="22"/>
      <c r="N42" s="22"/>
      <c r="O42" s="22"/>
      <c r="P42" s="22"/>
      <c r="Q42" s="23"/>
      <c r="R42" s="24"/>
      <c r="S42" s="25">
        <v>19000.3</v>
      </c>
      <c r="T42" s="26">
        <f t="shared" si="1"/>
        <v>92.622942828172526</v>
      </c>
    </row>
    <row r="43" spans="1:20" x14ac:dyDescent="0.25">
      <c r="A43" s="8" t="s">
        <v>59</v>
      </c>
      <c r="B43" s="19" t="s">
        <v>60</v>
      </c>
      <c r="C43" s="20"/>
      <c r="D43" s="20"/>
      <c r="E43" s="20"/>
      <c r="F43" s="20"/>
      <c r="G43" s="20"/>
      <c r="H43" s="20"/>
      <c r="I43" s="20">
        <v>7076.7</v>
      </c>
      <c r="J43" s="21">
        <f>J44+J45+J46+J47</f>
        <v>7930.8</v>
      </c>
      <c r="K43" s="21">
        <f t="shared" ref="K43:S43" si="7">K44+K45+K46+K47</f>
        <v>0</v>
      </c>
      <c r="L43" s="21">
        <f t="shared" si="7"/>
        <v>0</v>
      </c>
      <c r="M43" s="21">
        <f t="shared" si="7"/>
        <v>0</v>
      </c>
      <c r="N43" s="21">
        <f t="shared" si="7"/>
        <v>0</v>
      </c>
      <c r="O43" s="21">
        <f t="shared" si="7"/>
        <v>0</v>
      </c>
      <c r="P43" s="21">
        <f t="shared" si="7"/>
        <v>0</v>
      </c>
      <c r="Q43" s="21">
        <f t="shared" si="7"/>
        <v>0</v>
      </c>
      <c r="R43" s="21">
        <f t="shared" si="7"/>
        <v>0</v>
      </c>
      <c r="S43" s="21">
        <f t="shared" si="7"/>
        <v>7836.0000000000009</v>
      </c>
      <c r="T43" s="26">
        <f t="shared" si="1"/>
        <v>98.804660311696182</v>
      </c>
    </row>
    <row r="44" spans="1:20" outlineLevel="1" x14ac:dyDescent="0.25">
      <c r="A44" s="8" t="s">
        <v>61</v>
      </c>
      <c r="B44" s="19" t="s">
        <v>62</v>
      </c>
      <c r="C44" s="20"/>
      <c r="D44" s="20"/>
      <c r="E44" s="20"/>
      <c r="F44" s="20"/>
      <c r="G44" s="20"/>
      <c r="H44" s="20"/>
      <c r="I44" s="20">
        <v>3743</v>
      </c>
      <c r="J44" s="21">
        <v>3971</v>
      </c>
      <c r="K44" s="22"/>
      <c r="L44" s="22"/>
      <c r="M44" s="22"/>
      <c r="N44" s="22"/>
      <c r="O44" s="22"/>
      <c r="P44" s="22"/>
      <c r="Q44" s="23"/>
      <c r="R44" s="24"/>
      <c r="S44" s="25">
        <v>3971</v>
      </c>
      <c r="T44" s="26">
        <f t="shared" si="1"/>
        <v>100</v>
      </c>
    </row>
    <row r="45" spans="1:20" ht="25.5" outlineLevel="1" x14ac:dyDescent="0.25">
      <c r="A45" s="8" t="s">
        <v>63</v>
      </c>
      <c r="B45" s="19" t="s">
        <v>64</v>
      </c>
      <c r="C45" s="20"/>
      <c r="D45" s="20"/>
      <c r="E45" s="20"/>
      <c r="F45" s="20"/>
      <c r="G45" s="20"/>
      <c r="H45" s="20"/>
      <c r="I45" s="20">
        <v>871</v>
      </c>
      <c r="J45" s="21">
        <v>826</v>
      </c>
      <c r="K45" s="22"/>
      <c r="L45" s="22"/>
      <c r="M45" s="22"/>
      <c r="N45" s="22"/>
      <c r="O45" s="22"/>
      <c r="P45" s="22"/>
      <c r="Q45" s="23"/>
      <c r="R45" s="24"/>
      <c r="S45" s="25">
        <v>807.3</v>
      </c>
      <c r="T45" s="26">
        <f t="shared" si="1"/>
        <v>97.736077481840184</v>
      </c>
    </row>
    <row r="46" spans="1:20" outlineLevel="1" x14ac:dyDescent="0.25">
      <c r="A46" s="8" t="s">
        <v>65</v>
      </c>
      <c r="B46" s="19" t="s">
        <v>66</v>
      </c>
      <c r="C46" s="20"/>
      <c r="D46" s="20"/>
      <c r="E46" s="20"/>
      <c r="F46" s="20"/>
      <c r="G46" s="20"/>
      <c r="H46" s="20"/>
      <c r="I46" s="20">
        <v>2345.5</v>
      </c>
      <c r="J46" s="21">
        <v>3005.5</v>
      </c>
      <c r="K46" s="22"/>
      <c r="L46" s="22"/>
      <c r="M46" s="22"/>
      <c r="N46" s="22"/>
      <c r="O46" s="22"/>
      <c r="P46" s="22"/>
      <c r="Q46" s="23"/>
      <c r="R46" s="24"/>
      <c r="S46" s="25">
        <v>2929.4</v>
      </c>
      <c r="T46" s="26">
        <f t="shared" si="1"/>
        <v>97.467975378472801</v>
      </c>
    </row>
    <row r="47" spans="1:20" ht="25.5" outlineLevel="1" x14ac:dyDescent="0.25">
      <c r="A47" s="8" t="s">
        <v>67</v>
      </c>
      <c r="B47" s="19" t="s">
        <v>68</v>
      </c>
      <c r="C47" s="20"/>
      <c r="D47" s="20"/>
      <c r="E47" s="20"/>
      <c r="F47" s="20"/>
      <c r="G47" s="20"/>
      <c r="H47" s="20"/>
      <c r="I47" s="20">
        <v>117.2</v>
      </c>
      <c r="J47" s="21">
        <v>128.30000000000001</v>
      </c>
      <c r="K47" s="22"/>
      <c r="L47" s="22"/>
      <c r="M47" s="22"/>
      <c r="N47" s="22"/>
      <c r="O47" s="22"/>
      <c r="P47" s="22"/>
      <c r="Q47" s="23"/>
      <c r="R47" s="24"/>
      <c r="S47" s="25">
        <v>128.30000000000001</v>
      </c>
      <c r="T47" s="26">
        <f t="shared" si="1"/>
        <v>100</v>
      </c>
    </row>
    <row r="48" spans="1:20" x14ac:dyDescent="0.25">
      <c r="A48" s="8" t="s">
        <v>69</v>
      </c>
      <c r="B48" s="19" t="s">
        <v>70</v>
      </c>
      <c r="C48" s="20"/>
      <c r="D48" s="20"/>
      <c r="E48" s="20"/>
      <c r="F48" s="20"/>
      <c r="G48" s="20"/>
      <c r="H48" s="20"/>
      <c r="I48" s="20">
        <v>46.2</v>
      </c>
      <c r="J48" s="21">
        <f>J49</f>
        <v>46.1</v>
      </c>
      <c r="K48" s="21">
        <f t="shared" ref="K48:S48" si="8">K49</f>
        <v>0</v>
      </c>
      <c r="L48" s="21">
        <f t="shared" si="8"/>
        <v>0</v>
      </c>
      <c r="M48" s="21">
        <f t="shared" si="8"/>
        <v>0</v>
      </c>
      <c r="N48" s="21">
        <f t="shared" si="8"/>
        <v>0</v>
      </c>
      <c r="O48" s="21">
        <f t="shared" si="8"/>
        <v>0</v>
      </c>
      <c r="P48" s="21">
        <f t="shared" si="8"/>
        <v>0</v>
      </c>
      <c r="Q48" s="21">
        <f t="shared" si="8"/>
        <v>0</v>
      </c>
      <c r="R48" s="21">
        <f t="shared" si="8"/>
        <v>0</v>
      </c>
      <c r="S48" s="21">
        <f t="shared" si="8"/>
        <v>46.1</v>
      </c>
      <c r="T48" s="26">
        <f t="shared" si="1"/>
        <v>100</v>
      </c>
    </row>
    <row r="49" spans="1:20" outlineLevel="1" x14ac:dyDescent="0.25">
      <c r="A49" s="8" t="s">
        <v>71</v>
      </c>
      <c r="B49" s="19" t="s">
        <v>72</v>
      </c>
      <c r="C49" s="20"/>
      <c r="D49" s="20"/>
      <c r="E49" s="20"/>
      <c r="F49" s="20"/>
      <c r="G49" s="20"/>
      <c r="H49" s="20"/>
      <c r="I49" s="29">
        <v>46.2</v>
      </c>
      <c r="J49" s="30">
        <v>46.1</v>
      </c>
      <c r="K49" s="22"/>
      <c r="L49" s="22"/>
      <c r="M49" s="22"/>
      <c r="N49" s="22"/>
      <c r="O49" s="22"/>
      <c r="P49" s="22"/>
      <c r="Q49" s="23"/>
      <c r="R49" s="24"/>
      <c r="S49" s="25">
        <v>46.1</v>
      </c>
      <c r="T49" s="26">
        <f t="shared" si="1"/>
        <v>100</v>
      </c>
    </row>
    <row r="50" spans="1:20" ht="14.45" customHeight="1" x14ac:dyDescent="0.25">
      <c r="A50" s="35" t="s">
        <v>73</v>
      </c>
      <c r="B50" s="36"/>
      <c r="C50" s="36"/>
      <c r="D50" s="9"/>
      <c r="E50" s="9"/>
      <c r="F50" s="9"/>
      <c r="G50" s="9"/>
      <c r="H50" s="9"/>
      <c r="I50" s="18">
        <v>122944</v>
      </c>
      <c r="J50" s="16">
        <v>159003.4</v>
      </c>
      <c r="K50" s="10"/>
      <c r="L50" s="10"/>
      <c r="M50" s="10"/>
      <c r="N50" s="10"/>
      <c r="O50" s="10"/>
      <c r="P50" s="10"/>
      <c r="Q50" s="11"/>
      <c r="R50" s="11"/>
      <c r="S50" s="12">
        <v>143483.6</v>
      </c>
      <c r="T50" s="13">
        <f t="shared" si="1"/>
        <v>90.239328215623075</v>
      </c>
    </row>
    <row r="51" spans="1:20" ht="1.1499999999999999" customHeight="1" x14ac:dyDescent="0.25">
      <c r="A51" s="2"/>
      <c r="B51" s="2"/>
      <c r="C51" s="2"/>
      <c r="D51" s="2"/>
      <c r="E51" s="2"/>
      <c r="F51" s="2"/>
      <c r="G51" s="2"/>
      <c r="H51" s="2"/>
      <c r="I51" s="2">
        <v>110832.5</v>
      </c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20" ht="16.899999999999999" customHeight="1" x14ac:dyDescent="0.25">
      <c r="A52" s="31" t="s">
        <v>79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</row>
  </sheetData>
  <mergeCells count="6">
    <mergeCell ref="A52:T52"/>
    <mergeCell ref="A8:U8"/>
    <mergeCell ref="A9:U9"/>
    <mergeCell ref="A10:U10"/>
    <mergeCell ref="A50:C50"/>
    <mergeCell ref="A11:T11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ReportCode&gt;516F590272F046E0BBC34154EE43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C37623B-5520-425D-A146-57EAED2B73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Валентина</cp:lastModifiedBy>
  <cp:lastPrinted>2022-03-15T13:39:43Z</cp:lastPrinted>
  <dcterms:created xsi:type="dcterms:W3CDTF">2022-01-31T10:14:52Z</dcterms:created>
  <dcterms:modified xsi:type="dcterms:W3CDTF">2024-05-16T08:47:54Z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18.12.2015 09_11_21)(3).xlsx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