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16" windowWidth="15576" windowHeight="6852"/>
  </bookViews>
  <sheets>
    <sheet name="В пояснительную" sheetId="3" r:id="rId1"/>
    <sheet name="Документ" sheetId="2" r:id="rId2"/>
  </sheets>
  <definedNames>
    <definedName name="_xlnm.Print_Titles" localSheetId="0">'В пояснительную'!$11:$11</definedName>
    <definedName name="_xlnm.Print_Titles" localSheetId="1">Документ!$11:$11</definedName>
    <definedName name="_xlnm.Print_Area" localSheetId="0">'В пояснительную'!$A$1:$G$55</definedName>
    <definedName name="_xlnm.Print_Area" localSheetId="1">Документ!$A$1:$V$55</definedName>
  </definedNames>
  <calcPr calcId="124519"/>
</workbook>
</file>

<file path=xl/calcChain.xml><?xml version="1.0" encoding="utf-8"?>
<calcChain xmlns="http://schemas.openxmlformats.org/spreadsheetml/2006/main">
  <c r="G52" i="3"/>
  <c r="F52"/>
  <c r="E52"/>
  <c r="D52"/>
  <c r="C52"/>
  <c r="G50"/>
  <c r="F50"/>
  <c r="E50"/>
  <c r="D50"/>
  <c r="C50"/>
  <c r="G45"/>
  <c r="F45"/>
  <c r="E45"/>
  <c r="D45"/>
  <c r="C45"/>
  <c r="G43"/>
  <c r="F43"/>
  <c r="E43"/>
  <c r="D43"/>
  <c r="C43"/>
  <c r="G38"/>
  <c r="F38"/>
  <c r="E38"/>
  <c r="D38"/>
  <c r="C38"/>
  <c r="G36"/>
  <c r="F36"/>
  <c r="E36"/>
  <c r="D36"/>
  <c r="C36"/>
  <c r="G32"/>
  <c r="F32"/>
  <c r="E32"/>
  <c r="D32"/>
  <c r="C32"/>
  <c r="G27"/>
  <c r="F27"/>
  <c r="E27"/>
  <c r="D27"/>
  <c r="C27"/>
  <c r="G24"/>
  <c r="F24"/>
  <c r="E24"/>
  <c r="D24"/>
  <c r="C24"/>
  <c r="G21"/>
  <c r="F21"/>
  <c r="E21"/>
  <c r="D21"/>
  <c r="G12"/>
  <c r="F12"/>
  <c r="E12"/>
  <c r="D12"/>
  <c r="C12"/>
  <c r="U50" i="2"/>
  <c r="V50"/>
  <c r="T50"/>
  <c r="U21"/>
  <c r="V21"/>
  <c r="T21"/>
  <c r="S54"/>
  <c r="S27"/>
  <c r="S12"/>
  <c r="E54" i="3" l="1"/>
  <c r="C54"/>
  <c r="G54"/>
  <c r="D54"/>
  <c r="F54"/>
  <c r="S36" i="2"/>
  <c r="S32"/>
  <c r="S24"/>
  <c r="S21"/>
  <c r="S38" l="1"/>
  <c r="T38"/>
  <c r="U38"/>
  <c r="V38"/>
  <c r="R38"/>
  <c r="T24"/>
  <c r="U24"/>
  <c r="V24"/>
  <c r="R24"/>
  <c r="T12"/>
  <c r="U12"/>
  <c r="V12"/>
  <c r="R12"/>
  <c r="S45" l="1"/>
  <c r="T45"/>
  <c r="U45"/>
  <c r="V45"/>
  <c r="T32"/>
  <c r="U32"/>
  <c r="V32"/>
  <c r="R32"/>
  <c r="S52"/>
  <c r="T52"/>
  <c r="U52"/>
  <c r="V52"/>
  <c r="R52"/>
  <c r="S50"/>
  <c r="R50"/>
  <c r="S43"/>
  <c r="T43"/>
  <c r="U43"/>
  <c r="V43"/>
  <c r="R45"/>
  <c r="R43"/>
  <c r="T36"/>
  <c r="U36"/>
  <c r="V36"/>
  <c r="R36"/>
  <c r="T27"/>
  <c r="U27"/>
  <c r="V27"/>
  <c r="R27"/>
  <c r="T54" l="1"/>
  <c r="R54"/>
  <c r="V54"/>
  <c r="U54"/>
</calcChain>
</file>

<file path=xl/sharedStrings.xml><?xml version="1.0" encoding="utf-8"?>
<sst xmlns="http://schemas.openxmlformats.org/spreadsheetml/2006/main" count="259" uniqueCount="101">
  <si>
    <t/>
  </si>
  <si>
    <t>Сумма на 2019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</si>
  <si>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</si>
  <si>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</si>
  <si>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</si>
  <si>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</si>
  <si>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</si>
  <si>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</si>
  <si>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</si>
  <si>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</si>
  <si>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</si>
  <si>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</si>
  <si>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</si>
  <si>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</si>
  <si>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</si>
  <si>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</si>
  <si>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</si>
  <si>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</si>
  <si>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</si>
  <si>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</si>
  <si>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</si>
  <si>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</si>
  <si>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</si>
  <si>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</si>
  <si>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</si>
  <si>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</si>
  <si>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</si>
  <si>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</si>
  <si>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</si>
  <si>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</si>
  <si>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</si>
  <si>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</si>
  <si>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</si>
  <si>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</si>
  <si>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</si>
  <si>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</si>
  <si>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</si>
  <si>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</si>
  <si>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</si>
  <si>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</si>
  <si>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</si>
  <si>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</si>
  <si>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</si>
  <si>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</si>
  <si>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</si>
  <si>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</si>
  <si>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</si>
  <si>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</si>
  <si>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</si>
  <si>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</si>
  <si>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</si>
  <si>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</si>
  <si>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</si>
  <si>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</si>
  <si>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</si>
  <si>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</si>
  <si>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</si>
  <si>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</si>
  <si>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</si>
  <si>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</si>
  <si>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</si>
  <si>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</si>
  <si>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</si>
  <si>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</si>
  <si>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</si>
  <si>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</si>
  <si>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</si>
  <si>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</si>
  <si>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</si>
  <si>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</si>
  <si>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</si>
  <si>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</si>
  <si>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</si>
  <si>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</si>
  <si>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</si>
  <si>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Всего расходов:   </t>
  </si>
  <si>
    <t>Сумма на 2017 год</t>
  </si>
  <si>
    <t>к пояснительной записке</t>
  </si>
  <si>
    <t>Наименование показателей</t>
  </si>
  <si>
    <t xml:space="preserve">                                                                                                                                                   Тыс. рублей</t>
  </si>
  <si>
    <t>0705</t>
  </si>
  <si>
    <t>Профессиональная подготовка, переподготовка и повышение квалификации</t>
  </si>
  <si>
    <t>0105</t>
  </si>
  <si>
    <t>Судебная система</t>
  </si>
  <si>
    <t>0502</t>
  </si>
  <si>
    <t>Коммунальное хозяйство</t>
  </si>
  <si>
    <t>0501</t>
  </si>
  <si>
    <t>Жилищное хозяйство</t>
  </si>
  <si>
    <t>Приложение № 3</t>
  </si>
  <si>
    <t>_______________________________________________________________</t>
  </si>
  <si>
    <t>РАСПРЕДЕЛЕНИЕ</t>
  </si>
  <si>
    <t>Прогноз на 2024 год</t>
  </si>
  <si>
    <t>Прогноз на 2025 год</t>
  </si>
  <si>
    <t>бюджетных ассигнований по разделам, подразделам классификации расходов на 2024-2026 годы</t>
  </si>
  <si>
    <t>Отчет за 2022 год</t>
  </si>
  <si>
    <t>Ожидаемое исполнение за 2023 год</t>
  </si>
  <si>
    <t>Прогноз на 2026 год</t>
  </si>
  <si>
    <t>0203</t>
  </si>
  <si>
    <t xml:space="preserve">    Мобилизационная и вневойсковая подготовка</t>
  </si>
  <si>
    <t xml:space="preserve">    Мобилизационная подготовка экономики</t>
  </si>
  <si>
    <t>0204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</si>
</sst>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Border="1"/>
    <xf numFmtId="0" fontId="8" fillId="0" borderId="1" xfId="0" applyFont="1" applyBorder="1" applyProtection="1">
      <protection locked="0"/>
    </xf>
    <xf numFmtId="0" fontId="10" fillId="5" borderId="6" xfId="21" applyNumberFormat="1" applyFont="1" applyFill="1" applyBorder="1" applyAlignment="1" applyProtection="1">
      <alignment horizontal="center" vertical="center" wrapText="1"/>
    </xf>
    <xf numFmtId="0" fontId="10" fillId="2" borderId="2" xfId="21" applyNumberFormat="1" applyFont="1" applyBorder="1" applyAlignme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0" fontId="12" fillId="0" borderId="6" xfId="6" applyNumberFormat="1" applyFont="1" applyBorder="1" applyProtection="1">
      <alignment vertical="top" wrapText="1"/>
    </xf>
    <xf numFmtId="164" fontId="12" fillId="3" borderId="2" xfId="9" applyNumberFormat="1" applyFont="1" applyProtection="1">
      <alignment horizontal="right" vertical="top" shrinkToFit="1"/>
    </xf>
    <xf numFmtId="164" fontId="12" fillId="2" borderId="2" xfId="8" applyNumberFormat="1" applyFont="1" applyProtection="1">
      <alignment horizontal="right" vertical="top" shrinkToFit="1"/>
    </xf>
    <xf numFmtId="164" fontId="12" fillId="2" borderId="5" xfId="8" applyNumberFormat="1" applyFont="1" applyBorder="1" applyProtection="1">
      <alignment horizontal="right" vertical="top" shrinkToFit="1"/>
    </xf>
    <xf numFmtId="0" fontId="9" fillId="0" borderId="0" xfId="0" applyFo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3" borderId="3" xfId="12" applyNumberFormat="1" applyFont="1" applyProtection="1">
      <alignment horizontal="right" vertical="top" shrinkToFit="1"/>
    </xf>
    <xf numFmtId="164" fontId="12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5" xfId="5" applyNumberFormat="1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1" fontId="12" fillId="0" borderId="2" xfId="7" applyNumberFormat="1" applyFont="1" applyProtection="1">
      <alignment horizontal="center" vertical="top" shrinkToFit="1"/>
    </xf>
    <xf numFmtId="164" fontId="12" fillId="0" borderId="7" xfId="2" applyNumberFormat="1" applyFont="1" applyBorder="1" applyAlignment="1" applyProtection="1">
      <alignment horizontal="right"/>
    </xf>
    <xf numFmtId="164" fontId="10" fillId="0" borderId="7" xfId="2" applyNumberFormat="1" applyFont="1" applyBorder="1" applyAlignment="1" applyProtection="1">
      <alignment horizontal="right"/>
    </xf>
    <xf numFmtId="49" fontId="10" fillId="0" borderId="2" xfId="7" applyNumberFormat="1" applyFont="1" applyProtection="1">
      <alignment horizontal="center" vertical="top" shrinkToFit="1"/>
    </xf>
    <xf numFmtId="0" fontId="10" fillId="0" borderId="6" xfId="6" applyNumberFormat="1" applyFont="1" applyBorder="1" applyProtection="1">
      <alignment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164" fontId="10" fillId="3" borderId="2" xfId="9" applyNumberFormat="1" applyFont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5" xfId="8" applyNumberFormat="1" applyFont="1" applyBorder="1" applyProtection="1">
      <alignment horizontal="right" vertical="top" shrinkToFit="1"/>
    </xf>
    <xf numFmtId="164" fontId="12" fillId="0" borderId="6" xfId="6" applyNumberFormat="1" applyFont="1" applyBorder="1" applyProtection="1">
      <alignment vertical="top" wrapText="1"/>
    </xf>
    <xf numFmtId="0" fontId="9" fillId="0" borderId="0" xfId="0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5" xfId="21" applyNumberFormat="1" applyFont="1" applyFill="1" applyBorder="1" applyAlignment="1" applyProtection="1">
      <alignment horizontal="center" vertical="center" wrapText="1"/>
    </xf>
    <xf numFmtId="164" fontId="12" fillId="5" borderId="7" xfId="2" applyNumberFormat="1" applyFont="1" applyFill="1" applyBorder="1" applyAlignment="1" applyProtection="1">
      <alignment horizontal="right"/>
    </xf>
    <xf numFmtId="164" fontId="9" fillId="5" borderId="4" xfId="0" applyNumberFormat="1" applyFont="1" applyFill="1" applyBorder="1" applyAlignment="1" applyProtection="1">
      <protection locked="0"/>
    </xf>
    <xf numFmtId="164" fontId="13" fillId="5" borderId="4" xfId="0" applyNumberFormat="1" applyFont="1" applyFill="1" applyBorder="1" applyAlignment="1" applyProtection="1">
      <protection locked="0"/>
    </xf>
    <xf numFmtId="164" fontId="10" fillId="5" borderId="7" xfId="2" applyNumberFormat="1" applyFont="1" applyFill="1" applyBorder="1" applyAlignment="1" applyProtection="1">
      <alignment horizontal="right"/>
    </xf>
    <xf numFmtId="164" fontId="12" fillId="5" borderId="6" xfId="6" applyNumberFormat="1" applyFont="1" applyFill="1" applyBorder="1" applyProtection="1">
      <alignment vertical="top" wrapText="1"/>
    </xf>
    <xf numFmtId="0" fontId="10" fillId="5" borderId="2" xfId="6" applyNumberFormat="1" applyFont="1" applyFill="1" applyProtection="1">
      <alignment vertical="top" wrapText="1"/>
    </xf>
    <xf numFmtId="164" fontId="9" fillId="5" borderId="7" xfId="0" applyNumberFormat="1" applyFont="1" applyFill="1" applyBorder="1" applyAlignment="1" applyProtection="1">
      <protection locked="0"/>
    </xf>
    <xf numFmtId="0" fontId="12" fillId="0" borderId="3" xfId="10" applyNumberFormat="1" applyFont="1" applyProtection="1">
      <alignment horizontal="right"/>
    </xf>
    <xf numFmtId="164" fontId="12" fillId="5" borderId="4" xfId="2" applyNumberFormat="1" applyFont="1" applyFill="1" applyBorder="1" applyAlignment="1" applyProtection="1">
      <alignment horizontal="right"/>
    </xf>
    <xf numFmtId="164" fontId="10" fillId="5" borderId="4" xfId="2" applyNumberFormat="1" applyFont="1" applyFill="1" applyBorder="1" applyAlignment="1" applyProtection="1">
      <alignment horizontal="right"/>
    </xf>
    <xf numFmtId="0" fontId="7" fillId="0" borderId="1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12" fillId="0" borderId="3" xfId="10" applyNumberFormat="1" applyFont="1" applyProtection="1">
      <alignment horizontal="right"/>
    </xf>
    <xf numFmtId="0" fontId="1" fillId="0" borderId="1" xfId="13" applyNumberFormat="1" applyAlignment="1" applyProtection="1">
      <alignment horizontal="center" vertical="center" wrapText="1"/>
    </xf>
    <xf numFmtId="0" fontId="11" fillId="0" borderId="1" xfId="10" applyNumberFormat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"/>
  <sheetViews>
    <sheetView showGridLines="0" tabSelected="1" zoomScaleSheetLayoutView="120" workbookViewId="0">
      <selection activeCell="G14" sqref="G14"/>
    </sheetView>
  </sheetViews>
  <sheetFormatPr defaultColWidth="9.109375" defaultRowHeight="14.4" outlineLevelRow="1"/>
  <cols>
    <col min="1" max="1" width="9.109375" style="1"/>
    <col min="2" max="2" width="40" style="1" customWidth="1"/>
    <col min="3" max="7" width="13.88671875" style="1" customWidth="1"/>
    <col min="8" max="16384" width="9.109375" style="1"/>
  </cols>
  <sheetData>
    <row r="1" spans="1:7" ht="15.6">
      <c r="B1" s="2"/>
      <c r="C1" s="5"/>
      <c r="D1" s="30"/>
      <c r="E1" s="45" t="s">
        <v>88</v>
      </c>
      <c r="F1" s="45"/>
      <c r="G1" s="45"/>
    </row>
    <row r="2" spans="1:7" ht="15.6">
      <c r="B2" s="2"/>
      <c r="C2" s="5"/>
      <c r="D2" s="30"/>
      <c r="E2" s="45" t="s">
        <v>77</v>
      </c>
      <c r="F2" s="45"/>
      <c r="G2" s="45"/>
    </row>
    <row r="3" spans="1:7">
      <c r="B3" s="2"/>
      <c r="C3" s="2"/>
      <c r="E3" s="31"/>
      <c r="F3" s="31"/>
      <c r="G3" s="31"/>
    </row>
    <row r="4" spans="1:7">
      <c r="B4" s="2"/>
      <c r="C4" s="2"/>
    </row>
    <row r="5" spans="1:7">
      <c r="B5" s="2"/>
      <c r="C5" s="2"/>
    </row>
    <row r="6" spans="1:7">
      <c r="B6" s="2"/>
      <c r="C6" s="2"/>
    </row>
    <row r="7" spans="1:7">
      <c r="B7" s="2"/>
      <c r="C7" s="2"/>
    </row>
    <row r="8" spans="1:7" ht="17.399999999999999">
      <c r="A8" s="44" t="s">
        <v>90</v>
      </c>
      <c r="B8" s="44"/>
      <c r="C8" s="44"/>
      <c r="D8" s="44"/>
      <c r="E8" s="44"/>
      <c r="F8" s="44"/>
      <c r="G8" s="44"/>
    </row>
    <row r="9" spans="1:7" ht="39" customHeight="1">
      <c r="A9" s="49" t="s">
        <v>93</v>
      </c>
      <c r="B9" s="49"/>
      <c r="C9" s="49"/>
      <c r="D9" s="49"/>
      <c r="E9" s="49"/>
      <c r="F9" s="49"/>
      <c r="G9" s="49"/>
    </row>
    <row r="10" spans="1:7" ht="24.6" customHeight="1">
      <c r="A10" s="48" t="s">
        <v>79</v>
      </c>
      <c r="B10" s="48"/>
      <c r="C10" s="48"/>
      <c r="D10" s="48"/>
      <c r="E10" s="48"/>
      <c r="F10" s="48"/>
      <c r="G10" s="48"/>
    </row>
    <row r="11" spans="1:7" ht="62.4" customHeight="1">
      <c r="A11" s="19"/>
      <c r="B11" s="6" t="s">
        <v>78</v>
      </c>
      <c r="C11" s="33" t="s">
        <v>94</v>
      </c>
      <c r="D11" s="32" t="s">
        <v>95</v>
      </c>
      <c r="E11" s="32" t="s">
        <v>91</v>
      </c>
      <c r="F11" s="32" t="s">
        <v>92</v>
      </c>
      <c r="G11" s="32" t="s">
        <v>96</v>
      </c>
    </row>
    <row r="12" spans="1:7" ht="39.6" customHeight="1">
      <c r="A12" s="20" t="s">
        <v>4</v>
      </c>
      <c r="B12" s="9" t="s">
        <v>2</v>
      </c>
      <c r="C12" s="21">
        <f>C13+C14+C15+C16+C17+C18+C19+C20</f>
        <v>47756.400000000009</v>
      </c>
      <c r="D12" s="34">
        <f>D13+D14+D15+D16+D17+D18+D19+D20</f>
        <v>53270.899999999994</v>
      </c>
      <c r="E12" s="34">
        <f t="shared" ref="E12:G12" si="0">E13+E14+E15+E16+E17+E18+E19+E20</f>
        <v>57221.80000000001</v>
      </c>
      <c r="F12" s="34">
        <f t="shared" si="0"/>
        <v>56859.5</v>
      </c>
      <c r="G12" s="42">
        <f t="shared" si="0"/>
        <v>58571.3</v>
      </c>
    </row>
    <row r="13" spans="1:7" ht="62.4" outlineLevel="1">
      <c r="A13" s="8" t="s">
        <v>6</v>
      </c>
      <c r="B13" s="24" t="s">
        <v>5</v>
      </c>
      <c r="C13" s="22">
        <v>1246.0999999999999</v>
      </c>
      <c r="D13" s="35">
        <v>1570.1</v>
      </c>
      <c r="E13" s="35">
        <v>1697</v>
      </c>
      <c r="F13" s="35">
        <v>1697</v>
      </c>
      <c r="G13" s="35">
        <v>1697</v>
      </c>
    </row>
    <row r="14" spans="1:7" ht="78" outlineLevel="1">
      <c r="A14" s="8" t="s">
        <v>8</v>
      </c>
      <c r="B14" s="24" t="s">
        <v>7</v>
      </c>
      <c r="C14" s="22">
        <v>8.4</v>
      </c>
      <c r="D14" s="35">
        <v>16</v>
      </c>
      <c r="E14" s="35">
        <v>16</v>
      </c>
      <c r="F14" s="35">
        <v>9.5</v>
      </c>
      <c r="G14" s="35">
        <v>7.8</v>
      </c>
    </row>
    <row r="15" spans="1:7" ht="93.6" outlineLevel="1">
      <c r="A15" s="8" t="s">
        <v>10</v>
      </c>
      <c r="B15" s="24" t="s">
        <v>9</v>
      </c>
      <c r="C15" s="22">
        <v>35436.9</v>
      </c>
      <c r="D15" s="35">
        <v>41127.1</v>
      </c>
      <c r="E15" s="35">
        <v>43071.3</v>
      </c>
      <c r="F15" s="35">
        <v>42423</v>
      </c>
      <c r="G15" s="35">
        <v>42411</v>
      </c>
    </row>
    <row r="16" spans="1:7" ht="15.6" outlineLevel="1">
      <c r="A16" s="23" t="s">
        <v>82</v>
      </c>
      <c r="B16" s="25" t="s">
        <v>83</v>
      </c>
      <c r="C16" s="22">
        <v>18.899999999999999</v>
      </c>
      <c r="D16" s="35">
        <v>17.399999999999999</v>
      </c>
      <c r="E16" s="35">
        <v>1.4</v>
      </c>
      <c r="F16" s="35">
        <v>1.4</v>
      </c>
      <c r="G16" s="35">
        <v>19.600000000000001</v>
      </c>
    </row>
    <row r="17" spans="1:7" ht="62.4" outlineLevel="1">
      <c r="A17" s="8" t="s">
        <v>12</v>
      </c>
      <c r="B17" s="24" t="s">
        <v>11</v>
      </c>
      <c r="C17" s="22">
        <v>749.8</v>
      </c>
      <c r="D17" s="35">
        <v>964.5</v>
      </c>
      <c r="E17" s="35">
        <v>1052.8</v>
      </c>
      <c r="F17" s="35">
        <v>1052.2</v>
      </c>
      <c r="G17" s="35">
        <v>1051.0999999999999</v>
      </c>
    </row>
    <row r="18" spans="1:7" ht="31.2" outlineLevel="1">
      <c r="A18" s="8" t="s">
        <v>14</v>
      </c>
      <c r="B18" s="24" t="s">
        <v>13</v>
      </c>
      <c r="C18" s="22">
        <v>20</v>
      </c>
      <c r="D18" s="35">
        <v>80</v>
      </c>
      <c r="E18" s="35">
        <v>372.8</v>
      </c>
      <c r="F18" s="35">
        <v>0</v>
      </c>
      <c r="G18" s="35">
        <v>0</v>
      </c>
    </row>
    <row r="19" spans="1:7" ht="15.6" outlineLevel="1">
      <c r="A19" s="8" t="s">
        <v>16</v>
      </c>
      <c r="B19" s="24" t="s">
        <v>15</v>
      </c>
      <c r="C19" s="22">
        <v>0</v>
      </c>
      <c r="D19" s="35">
        <v>0</v>
      </c>
      <c r="E19" s="35">
        <v>50</v>
      </c>
      <c r="F19" s="35">
        <v>50</v>
      </c>
      <c r="G19" s="35">
        <v>50</v>
      </c>
    </row>
    <row r="20" spans="1:7" ht="31.2" outlineLevel="1">
      <c r="A20" s="8" t="s">
        <v>18</v>
      </c>
      <c r="B20" s="24" t="s">
        <v>17</v>
      </c>
      <c r="C20" s="22">
        <v>10276.299999999999</v>
      </c>
      <c r="D20" s="35">
        <v>9495.7999999999993</v>
      </c>
      <c r="E20" s="35">
        <v>10960.5</v>
      </c>
      <c r="F20" s="35">
        <v>11626.4</v>
      </c>
      <c r="G20" s="35">
        <v>13334.8</v>
      </c>
    </row>
    <row r="21" spans="1:7" ht="15.6">
      <c r="A21" s="20" t="s">
        <v>20</v>
      </c>
      <c r="B21" s="9" t="s">
        <v>19</v>
      </c>
      <c r="C21" s="21">
        <v>113</v>
      </c>
      <c r="D21" s="36">
        <f>D22+D23</f>
        <v>547.79999999999995</v>
      </c>
      <c r="E21" s="36">
        <f>E22+E23</f>
        <v>135.80000000000001</v>
      </c>
      <c r="F21" s="36">
        <f t="shared" ref="F21:G21" si="1">F22+F23</f>
        <v>140.69999999999999</v>
      </c>
      <c r="G21" s="36">
        <f t="shared" si="1"/>
        <v>140.69999999999999</v>
      </c>
    </row>
    <row r="22" spans="1:7" ht="31.2">
      <c r="A22" s="23" t="s">
        <v>97</v>
      </c>
      <c r="B22" s="39" t="s">
        <v>98</v>
      </c>
      <c r="C22" s="22">
        <v>113</v>
      </c>
      <c r="D22" s="40">
        <v>129.80000000000001</v>
      </c>
      <c r="E22" s="40">
        <v>135.80000000000001</v>
      </c>
      <c r="F22" s="40">
        <v>140.69999999999999</v>
      </c>
      <c r="G22" s="35">
        <v>140.69999999999999</v>
      </c>
    </row>
    <row r="23" spans="1:7" ht="31.2">
      <c r="A23" s="23" t="s">
        <v>100</v>
      </c>
      <c r="B23" s="39" t="s">
        <v>99</v>
      </c>
      <c r="C23" s="22">
        <v>0</v>
      </c>
      <c r="D23" s="40">
        <v>418</v>
      </c>
      <c r="E23" s="40">
        <v>0</v>
      </c>
      <c r="F23" s="40">
        <v>0</v>
      </c>
      <c r="G23" s="35">
        <v>0</v>
      </c>
    </row>
    <row r="24" spans="1:7" ht="62.4">
      <c r="A24" s="20" t="s">
        <v>22</v>
      </c>
      <c r="B24" s="9" t="s">
        <v>21</v>
      </c>
      <c r="C24" s="21">
        <f>C25+C26</f>
        <v>6043</v>
      </c>
      <c r="D24" s="34">
        <f>D25+D26</f>
        <v>9641.1999999999989</v>
      </c>
      <c r="E24" s="34">
        <f t="shared" ref="E24:G24" si="2">E25+E26</f>
        <v>14351.4</v>
      </c>
      <c r="F24" s="34">
        <f t="shared" si="2"/>
        <v>8217.3000000000011</v>
      </c>
      <c r="G24" s="42">
        <f t="shared" si="2"/>
        <v>8165.3</v>
      </c>
    </row>
    <row r="25" spans="1:7" ht="15.6" outlineLevel="1">
      <c r="A25" s="8" t="s">
        <v>24</v>
      </c>
      <c r="B25" s="24" t="s">
        <v>23</v>
      </c>
      <c r="C25" s="22">
        <v>5919.4</v>
      </c>
      <c r="D25" s="35">
        <v>8956.9</v>
      </c>
      <c r="E25" s="35">
        <v>13697.9</v>
      </c>
      <c r="F25" s="35">
        <v>8081.1</v>
      </c>
      <c r="G25" s="35">
        <v>8031.1</v>
      </c>
    </row>
    <row r="26" spans="1:7" ht="46.8" outlineLevel="1">
      <c r="A26" s="8" t="s">
        <v>26</v>
      </c>
      <c r="B26" s="24" t="s">
        <v>25</v>
      </c>
      <c r="C26" s="22">
        <v>123.6</v>
      </c>
      <c r="D26" s="35">
        <v>684.3</v>
      </c>
      <c r="E26" s="35">
        <v>653.5</v>
      </c>
      <c r="F26" s="35">
        <v>136.19999999999999</v>
      </c>
      <c r="G26" s="35">
        <v>134.19999999999999</v>
      </c>
    </row>
    <row r="27" spans="1:7" ht="15.6">
      <c r="A27" s="20" t="s">
        <v>28</v>
      </c>
      <c r="B27" s="9" t="s">
        <v>27</v>
      </c>
      <c r="C27" s="21">
        <f>C28+C29+C30+C31</f>
        <v>30504.2</v>
      </c>
      <c r="D27" s="34">
        <f>D28+D29+D30+D31</f>
        <v>28671.300000000003</v>
      </c>
      <c r="E27" s="34">
        <f t="shared" ref="E27:G27" si="3">E28+E29+E30+E31</f>
        <v>25432.400000000001</v>
      </c>
      <c r="F27" s="34">
        <f t="shared" si="3"/>
        <v>15973.9</v>
      </c>
      <c r="G27" s="42">
        <f t="shared" si="3"/>
        <v>21535.1</v>
      </c>
    </row>
    <row r="28" spans="1:7" ht="15.6" outlineLevel="1">
      <c r="A28" s="8" t="s">
        <v>30</v>
      </c>
      <c r="B28" s="24" t="s">
        <v>29</v>
      </c>
      <c r="C28" s="22">
        <v>37</v>
      </c>
      <c r="D28" s="35">
        <v>573</v>
      </c>
      <c r="E28" s="35">
        <v>573</v>
      </c>
      <c r="F28" s="35">
        <v>18</v>
      </c>
      <c r="G28" s="35">
        <v>2118</v>
      </c>
    </row>
    <row r="29" spans="1:7" ht="15.6" outlineLevel="1">
      <c r="A29" s="8" t="s">
        <v>32</v>
      </c>
      <c r="B29" s="24" t="s">
        <v>31</v>
      </c>
      <c r="C29" s="22">
        <v>1698.7</v>
      </c>
      <c r="D29" s="35">
        <v>5814.9</v>
      </c>
      <c r="E29" s="35">
        <v>1150</v>
      </c>
      <c r="F29" s="35">
        <v>1150</v>
      </c>
      <c r="G29" s="35">
        <v>1150</v>
      </c>
    </row>
    <row r="30" spans="1:7" ht="31.2" outlineLevel="1">
      <c r="A30" s="8" t="s">
        <v>34</v>
      </c>
      <c r="B30" s="24" t="s">
        <v>33</v>
      </c>
      <c r="C30" s="22">
        <v>28717</v>
      </c>
      <c r="D30" s="35">
        <v>21999.4</v>
      </c>
      <c r="E30" s="35">
        <v>23275.4</v>
      </c>
      <c r="F30" s="35">
        <v>14471.9</v>
      </c>
      <c r="G30" s="35">
        <v>13987.6</v>
      </c>
    </row>
    <row r="31" spans="1:7" ht="31.2" outlineLevel="1">
      <c r="A31" s="8" t="s">
        <v>36</v>
      </c>
      <c r="B31" s="24" t="s">
        <v>35</v>
      </c>
      <c r="C31" s="22">
        <v>51.5</v>
      </c>
      <c r="D31" s="35">
        <v>284</v>
      </c>
      <c r="E31" s="35">
        <v>434</v>
      </c>
      <c r="F31" s="35">
        <v>334</v>
      </c>
      <c r="G31" s="35">
        <v>4279.5</v>
      </c>
    </row>
    <row r="32" spans="1:7" ht="31.2">
      <c r="A32" s="20" t="s">
        <v>38</v>
      </c>
      <c r="B32" s="9" t="s">
        <v>37</v>
      </c>
      <c r="C32" s="21">
        <f>C33+C34+C35</f>
        <v>8940.5</v>
      </c>
      <c r="D32" s="34">
        <f>D33+D34+D35</f>
        <v>12884.3</v>
      </c>
      <c r="E32" s="34">
        <f t="shared" ref="E32:G32" si="4">E33+E34+E35</f>
        <v>19637.400000000001</v>
      </c>
      <c r="F32" s="34">
        <f t="shared" si="4"/>
        <v>2894</v>
      </c>
      <c r="G32" s="42">
        <f t="shared" si="4"/>
        <v>2740.2</v>
      </c>
    </row>
    <row r="33" spans="1:7" ht="15.6">
      <c r="A33" s="23" t="s">
        <v>86</v>
      </c>
      <c r="B33" s="24" t="s">
        <v>87</v>
      </c>
      <c r="C33" s="22">
        <v>0</v>
      </c>
      <c r="D33" s="37">
        <v>0</v>
      </c>
      <c r="E33" s="37">
        <v>0</v>
      </c>
      <c r="F33" s="37">
        <v>0</v>
      </c>
      <c r="G33" s="43">
        <v>0</v>
      </c>
    </row>
    <row r="34" spans="1:7" ht="15.6">
      <c r="A34" s="23" t="s">
        <v>84</v>
      </c>
      <c r="B34" s="24" t="s">
        <v>85</v>
      </c>
      <c r="C34" s="22">
        <v>6692.8</v>
      </c>
      <c r="D34" s="35">
        <v>7609.9</v>
      </c>
      <c r="E34" s="35">
        <v>16286.9</v>
      </c>
      <c r="F34" s="35">
        <v>1893.7</v>
      </c>
      <c r="G34" s="35">
        <v>1739.9</v>
      </c>
    </row>
    <row r="35" spans="1:7" ht="15.6" outlineLevel="1">
      <c r="A35" s="8" t="s">
        <v>40</v>
      </c>
      <c r="B35" s="24" t="s">
        <v>39</v>
      </c>
      <c r="C35" s="22">
        <v>2247.6999999999998</v>
      </c>
      <c r="D35" s="35">
        <v>5274.4</v>
      </c>
      <c r="E35" s="35">
        <v>3350.5</v>
      </c>
      <c r="F35" s="35">
        <v>1000.3</v>
      </c>
      <c r="G35" s="35">
        <v>1000.3</v>
      </c>
    </row>
    <row r="36" spans="1:7" ht="15.6">
      <c r="A36" s="20" t="s">
        <v>42</v>
      </c>
      <c r="B36" s="9" t="s">
        <v>41</v>
      </c>
      <c r="C36" s="21">
        <f>C37</f>
        <v>674.3</v>
      </c>
      <c r="D36" s="34">
        <f>D37</f>
        <v>4136.3</v>
      </c>
      <c r="E36" s="34">
        <f t="shared" ref="E36:G36" si="5">E37</f>
        <v>890</v>
      </c>
      <c r="F36" s="34">
        <f t="shared" si="5"/>
        <v>400</v>
      </c>
      <c r="G36" s="42">
        <f t="shared" si="5"/>
        <v>200</v>
      </c>
    </row>
    <row r="37" spans="1:7" ht="31.2" outlineLevel="1">
      <c r="A37" s="8" t="s">
        <v>44</v>
      </c>
      <c r="B37" s="24" t="s">
        <v>43</v>
      </c>
      <c r="C37" s="22">
        <v>674.3</v>
      </c>
      <c r="D37" s="35">
        <v>4136.3</v>
      </c>
      <c r="E37" s="35">
        <v>890</v>
      </c>
      <c r="F37" s="35">
        <v>400</v>
      </c>
      <c r="G37" s="35">
        <v>200</v>
      </c>
    </row>
    <row r="38" spans="1:7" ht="15.6">
      <c r="A38" s="20" t="s">
        <v>46</v>
      </c>
      <c r="B38" s="9" t="s">
        <v>45</v>
      </c>
      <c r="C38" s="21">
        <f>C39+C40+C41+C42</f>
        <v>16633.199999999997</v>
      </c>
      <c r="D38" s="34">
        <f t="shared" ref="D38:G38" si="6">D39+D40+D41+D42</f>
        <v>19590.2</v>
      </c>
      <c r="E38" s="34">
        <f t="shared" si="6"/>
        <v>19072</v>
      </c>
      <c r="F38" s="34">
        <f t="shared" si="6"/>
        <v>18978.5</v>
      </c>
      <c r="G38" s="34">
        <f t="shared" si="6"/>
        <v>19003.900000000001</v>
      </c>
    </row>
    <row r="39" spans="1:7" ht="15.6" outlineLevel="1">
      <c r="A39" s="8" t="s">
        <v>48</v>
      </c>
      <c r="B39" s="24" t="s">
        <v>47</v>
      </c>
      <c r="C39" s="22">
        <v>13897.3</v>
      </c>
      <c r="D39" s="35">
        <v>16411.900000000001</v>
      </c>
      <c r="E39" s="35">
        <v>16145.2</v>
      </c>
      <c r="F39" s="35">
        <v>16116</v>
      </c>
      <c r="G39" s="35">
        <v>16155.6</v>
      </c>
    </row>
    <row r="40" spans="1:7" ht="15.6" outlineLevel="1">
      <c r="A40" s="8" t="s">
        <v>50</v>
      </c>
      <c r="B40" s="24" t="s">
        <v>49</v>
      </c>
      <c r="C40" s="22">
        <v>2639.6</v>
      </c>
      <c r="D40" s="35">
        <v>3050.7</v>
      </c>
      <c r="E40" s="35">
        <v>2767.3</v>
      </c>
      <c r="F40" s="35">
        <v>2703</v>
      </c>
      <c r="G40" s="35">
        <v>2688.8</v>
      </c>
    </row>
    <row r="41" spans="1:7" ht="46.8" outlineLevel="1">
      <c r="A41" s="23" t="s">
        <v>80</v>
      </c>
      <c r="B41" s="24" t="s">
        <v>81</v>
      </c>
      <c r="C41" s="22">
        <v>66.3</v>
      </c>
      <c r="D41" s="35">
        <v>87.6</v>
      </c>
      <c r="E41" s="35">
        <v>109.5</v>
      </c>
      <c r="F41" s="35">
        <v>109.5</v>
      </c>
      <c r="G41" s="35">
        <v>109.5</v>
      </c>
    </row>
    <row r="42" spans="1:7" ht="15.6" outlineLevel="1">
      <c r="A42" s="8" t="s">
        <v>52</v>
      </c>
      <c r="B42" s="24" t="s">
        <v>51</v>
      </c>
      <c r="C42" s="22">
        <v>30</v>
      </c>
      <c r="D42" s="35">
        <v>40</v>
      </c>
      <c r="E42" s="35">
        <v>50</v>
      </c>
      <c r="F42" s="35">
        <v>50</v>
      </c>
      <c r="G42" s="35">
        <v>50</v>
      </c>
    </row>
    <row r="43" spans="1:7" ht="15.6">
      <c r="A43" s="20" t="s">
        <v>54</v>
      </c>
      <c r="B43" s="9" t="s">
        <v>53</v>
      </c>
      <c r="C43" s="21">
        <f>C44</f>
        <v>17786.099999999999</v>
      </c>
      <c r="D43" s="34">
        <f t="shared" ref="D43:G43" si="7">D44</f>
        <v>20049.599999999999</v>
      </c>
      <c r="E43" s="34">
        <f t="shared" si="7"/>
        <v>19371.599999999999</v>
      </c>
      <c r="F43" s="34">
        <f t="shared" si="7"/>
        <v>18897.3</v>
      </c>
      <c r="G43" s="42">
        <f t="shared" si="7"/>
        <v>19059.5</v>
      </c>
    </row>
    <row r="44" spans="1:7" ht="15.6" outlineLevel="1">
      <c r="A44" s="8" t="s">
        <v>56</v>
      </c>
      <c r="B44" s="24" t="s">
        <v>55</v>
      </c>
      <c r="C44" s="22">
        <v>17786.099999999999</v>
      </c>
      <c r="D44" s="35">
        <v>20049.599999999999</v>
      </c>
      <c r="E44" s="35">
        <v>19371.599999999999</v>
      </c>
      <c r="F44" s="35">
        <v>18897.3</v>
      </c>
      <c r="G44" s="35">
        <v>19059.5</v>
      </c>
    </row>
    <row r="45" spans="1:7" ht="15.6">
      <c r="A45" s="20" t="s">
        <v>58</v>
      </c>
      <c r="B45" s="9" t="s">
        <v>57</v>
      </c>
      <c r="C45" s="21">
        <f>C46+C47+C48+C49</f>
        <v>5925</v>
      </c>
      <c r="D45" s="34">
        <f t="shared" ref="D45:G45" si="8">D46+D47+D48+D49</f>
        <v>8079.5</v>
      </c>
      <c r="E45" s="34">
        <f t="shared" si="8"/>
        <v>7540.8</v>
      </c>
      <c r="F45" s="34">
        <f t="shared" si="8"/>
        <v>7580.8</v>
      </c>
      <c r="G45" s="42">
        <f t="shared" si="8"/>
        <v>7615.8</v>
      </c>
    </row>
    <row r="46" spans="1:7" ht="15.6" outlineLevel="1">
      <c r="A46" s="8" t="s">
        <v>60</v>
      </c>
      <c r="B46" s="24" t="s">
        <v>59</v>
      </c>
      <c r="C46" s="22">
        <v>3113.5</v>
      </c>
      <c r="D46" s="35">
        <v>4083.3</v>
      </c>
      <c r="E46" s="35">
        <v>4083.3</v>
      </c>
      <c r="F46" s="35">
        <v>4083.3</v>
      </c>
      <c r="G46" s="35">
        <v>4083.3</v>
      </c>
    </row>
    <row r="47" spans="1:7" ht="15.6" outlineLevel="1">
      <c r="A47" s="8" t="s">
        <v>62</v>
      </c>
      <c r="B47" s="24" t="s">
        <v>61</v>
      </c>
      <c r="C47" s="22">
        <v>752.6</v>
      </c>
      <c r="D47" s="35">
        <v>871</v>
      </c>
      <c r="E47" s="35">
        <v>910</v>
      </c>
      <c r="F47" s="35">
        <v>960</v>
      </c>
      <c r="G47" s="35">
        <v>995</v>
      </c>
    </row>
    <row r="48" spans="1:7" ht="15.6" outlineLevel="1">
      <c r="A48" s="8" t="s">
        <v>64</v>
      </c>
      <c r="B48" s="24" t="s">
        <v>63</v>
      </c>
      <c r="C48" s="22">
        <v>1951.7</v>
      </c>
      <c r="D48" s="35">
        <v>2996.5</v>
      </c>
      <c r="E48" s="35">
        <v>2420.3000000000002</v>
      </c>
      <c r="F48" s="35">
        <v>2420.3000000000002</v>
      </c>
      <c r="G48" s="35">
        <v>2420.3000000000002</v>
      </c>
    </row>
    <row r="49" spans="1:7" ht="31.2" outlineLevel="1">
      <c r="A49" s="8" t="s">
        <v>66</v>
      </c>
      <c r="B49" s="24" t="s">
        <v>65</v>
      </c>
      <c r="C49" s="22">
        <v>107.2</v>
      </c>
      <c r="D49" s="35">
        <v>128.69999999999999</v>
      </c>
      <c r="E49" s="35">
        <v>127.2</v>
      </c>
      <c r="F49" s="35">
        <v>117.2</v>
      </c>
      <c r="G49" s="35">
        <v>117.2</v>
      </c>
    </row>
    <row r="50" spans="1:7" ht="31.2">
      <c r="A50" s="20" t="s">
        <v>68</v>
      </c>
      <c r="B50" s="9" t="s">
        <v>67</v>
      </c>
      <c r="C50" s="21">
        <f>C51</f>
        <v>39.5</v>
      </c>
      <c r="D50" s="34">
        <f t="shared" ref="D50" si="9">D51</f>
        <v>46.2</v>
      </c>
      <c r="E50" s="34">
        <f>E51</f>
        <v>118.7</v>
      </c>
      <c r="F50" s="34">
        <f t="shared" ref="F50:G50" si="10">F51</f>
        <v>58</v>
      </c>
      <c r="G50" s="34">
        <f t="shared" si="10"/>
        <v>57.9</v>
      </c>
    </row>
    <row r="51" spans="1:7" ht="15.6" outlineLevel="1">
      <c r="A51" s="8" t="s">
        <v>70</v>
      </c>
      <c r="B51" s="24" t="s">
        <v>69</v>
      </c>
      <c r="C51" s="22">
        <v>39.5</v>
      </c>
      <c r="D51" s="35">
        <v>46.2</v>
      </c>
      <c r="E51" s="35">
        <v>118.7</v>
      </c>
      <c r="F51" s="35">
        <v>58</v>
      </c>
      <c r="G51" s="35">
        <v>57.9</v>
      </c>
    </row>
    <row r="52" spans="1:7" ht="52.8" customHeight="1">
      <c r="A52" s="20" t="s">
        <v>72</v>
      </c>
      <c r="B52" s="9" t="s">
        <v>71</v>
      </c>
      <c r="C52" s="29">
        <f>C53</f>
        <v>0</v>
      </c>
      <c r="D52" s="38">
        <f t="shared" ref="D52:G52" si="11">D53</f>
        <v>0</v>
      </c>
      <c r="E52" s="38">
        <f t="shared" si="11"/>
        <v>0</v>
      </c>
      <c r="F52" s="38">
        <f t="shared" si="11"/>
        <v>0</v>
      </c>
      <c r="G52" s="38">
        <f t="shared" si="11"/>
        <v>0</v>
      </c>
    </row>
    <row r="53" spans="1:7" ht="31.2" outlineLevel="1">
      <c r="A53" s="8" t="s">
        <v>74</v>
      </c>
      <c r="B53" s="24" t="s">
        <v>73</v>
      </c>
      <c r="C53" s="22">
        <v>0</v>
      </c>
      <c r="D53" s="35">
        <v>0</v>
      </c>
      <c r="E53" s="35">
        <v>0</v>
      </c>
      <c r="F53" s="35">
        <v>0</v>
      </c>
      <c r="G53" s="35">
        <v>0</v>
      </c>
    </row>
    <row r="54" spans="1:7" ht="30" customHeight="1">
      <c r="A54" s="13"/>
      <c r="B54" s="41" t="s">
        <v>75</v>
      </c>
      <c r="C54" s="21">
        <f>C12+C21+C24+C27+C32+C36+C38+C43+C45+C50+C52</f>
        <v>134415.20000000001</v>
      </c>
      <c r="D54" s="21">
        <f>D12+D21+D24+D27+D32+D36+D38+D43+D45+D50+D52</f>
        <v>156917.30000000002</v>
      </c>
      <c r="E54" s="34">
        <f t="shared" ref="E54:G54" si="12">E12+E21+E24+E27+E32+E36+E38+E43+E45+E50+E52</f>
        <v>163771.90000000002</v>
      </c>
      <c r="F54" s="34">
        <f t="shared" si="12"/>
        <v>130000</v>
      </c>
      <c r="G54" s="42">
        <f t="shared" si="12"/>
        <v>137089.69999999998</v>
      </c>
    </row>
    <row r="55" spans="1:7" ht="31.8" customHeight="1">
      <c r="A55" s="50" t="s">
        <v>89</v>
      </c>
      <c r="B55" s="50"/>
      <c r="C55" s="50"/>
      <c r="D55" s="50"/>
      <c r="E55" s="50"/>
      <c r="F55" s="50"/>
      <c r="G55" s="50"/>
    </row>
    <row r="56" spans="1:7" ht="25.65" customHeight="1">
      <c r="B56" s="47"/>
      <c r="C56" s="47"/>
    </row>
  </sheetData>
  <mergeCells count="7">
    <mergeCell ref="A55:G55"/>
    <mergeCell ref="B56:C56"/>
    <mergeCell ref="E1:G1"/>
    <mergeCell ref="E2:G2"/>
    <mergeCell ref="A8:G8"/>
    <mergeCell ref="A9:G9"/>
    <mergeCell ref="A10:G10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6"/>
  <sheetViews>
    <sheetView showGridLines="0" view="pageBreakPreview" topLeftCell="A15" zoomScale="120" zoomScaleNormal="120" zoomScaleSheetLayoutView="120" workbookViewId="0">
      <selection activeCell="V15" sqref="V15"/>
    </sheetView>
  </sheetViews>
  <sheetFormatPr defaultColWidth="9.109375" defaultRowHeight="14.4" outlineLevelRow="1"/>
  <cols>
    <col min="1" max="1" width="9.109375" style="1"/>
    <col min="2" max="2" width="40" style="1" customWidth="1"/>
    <col min="3" max="17" width="9.109375" style="1" hidden="1"/>
    <col min="18" max="22" width="13.88671875" style="1" customWidth="1"/>
    <col min="23" max="16384" width="9.109375" style="1"/>
  </cols>
  <sheetData>
    <row r="1" spans="1:22" ht="15.6">
      <c r="B1" s="2"/>
      <c r="C1" s="4"/>
      <c r="D1" s="2"/>
      <c r="E1" s="2"/>
      <c r="F1" s="2"/>
      <c r="G1" s="2"/>
      <c r="H1" s="2"/>
      <c r="I1" s="2"/>
      <c r="J1" s="3"/>
      <c r="K1" s="3"/>
      <c r="L1" s="5"/>
      <c r="M1" s="5"/>
      <c r="N1" s="5"/>
      <c r="O1" s="5"/>
      <c r="P1" s="5"/>
      <c r="Q1" s="5"/>
      <c r="R1" s="5"/>
      <c r="S1" s="30"/>
      <c r="T1" s="45" t="s">
        <v>88</v>
      </c>
      <c r="U1" s="45"/>
      <c r="V1" s="45"/>
    </row>
    <row r="2" spans="1:22" ht="15.6">
      <c r="B2" s="2"/>
      <c r="C2" s="4"/>
      <c r="D2" s="2"/>
      <c r="E2" s="2"/>
      <c r="F2" s="2"/>
      <c r="G2" s="2"/>
      <c r="H2" s="2"/>
      <c r="I2" s="2"/>
      <c r="J2" s="3"/>
      <c r="K2" s="3"/>
      <c r="L2" s="5"/>
      <c r="M2" s="5"/>
      <c r="N2" s="5"/>
      <c r="O2" s="5"/>
      <c r="P2" s="5"/>
      <c r="Q2" s="5"/>
      <c r="R2" s="5"/>
      <c r="S2" s="30"/>
      <c r="T2" s="45" t="s">
        <v>77</v>
      </c>
      <c r="U2" s="45"/>
      <c r="V2" s="45"/>
    </row>
    <row r="3" spans="1:22" ht="15.6">
      <c r="B3" s="2"/>
      <c r="C3" s="4"/>
      <c r="D3" s="2"/>
      <c r="E3" s="2"/>
      <c r="F3" s="2"/>
      <c r="G3" s="2"/>
      <c r="H3" s="2"/>
      <c r="I3" s="2"/>
      <c r="J3" s="3"/>
      <c r="K3" s="3"/>
      <c r="L3" s="2"/>
      <c r="M3" s="2"/>
      <c r="N3" s="2"/>
      <c r="O3" s="2"/>
      <c r="P3" s="2"/>
      <c r="Q3" s="2"/>
      <c r="R3" s="2"/>
      <c r="T3" s="31"/>
      <c r="U3" s="31"/>
      <c r="V3" s="31"/>
    </row>
    <row r="4" spans="1:22" ht="15.6">
      <c r="B4" s="2"/>
      <c r="C4" s="4"/>
      <c r="D4" s="2"/>
      <c r="E4" s="2"/>
      <c r="F4" s="2"/>
      <c r="G4" s="2"/>
      <c r="H4" s="2"/>
      <c r="I4" s="2"/>
      <c r="J4" s="3"/>
      <c r="K4" s="3"/>
      <c r="L4" s="2"/>
      <c r="M4" s="2"/>
      <c r="N4" s="2"/>
      <c r="O4" s="2"/>
      <c r="P4" s="2"/>
      <c r="Q4" s="2"/>
      <c r="R4" s="2"/>
    </row>
    <row r="5" spans="1:22" ht="15.6">
      <c r="B5" s="2"/>
      <c r="C5" s="4"/>
      <c r="D5" s="2"/>
      <c r="E5" s="2"/>
      <c r="F5" s="2"/>
      <c r="G5" s="2"/>
      <c r="H5" s="2"/>
      <c r="I5" s="2"/>
      <c r="J5" s="3"/>
      <c r="K5" s="3"/>
      <c r="L5" s="2"/>
      <c r="M5" s="2"/>
      <c r="N5" s="2"/>
      <c r="O5" s="2"/>
      <c r="P5" s="2"/>
      <c r="Q5" s="2"/>
      <c r="R5" s="2"/>
    </row>
    <row r="6" spans="1:22">
      <c r="B6" s="2"/>
      <c r="C6" s="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22"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2" ht="17.399999999999999">
      <c r="A8" s="44" t="s">
        <v>90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2" ht="39" customHeight="1">
      <c r="A9" s="49" t="s">
        <v>93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ht="24.6" customHeight="1">
      <c r="A10" s="48" t="s">
        <v>79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ht="62.4" customHeight="1">
      <c r="A11" s="19"/>
      <c r="B11" s="6" t="s">
        <v>78</v>
      </c>
      <c r="C11" s="7" t="s">
        <v>76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1</v>
      </c>
      <c r="I11" s="17" t="s">
        <v>1</v>
      </c>
      <c r="J11" s="17" t="s">
        <v>0</v>
      </c>
      <c r="K11" s="17" t="s">
        <v>0</v>
      </c>
      <c r="L11" s="17" t="s">
        <v>0</v>
      </c>
      <c r="M11" s="17" t="s">
        <v>0</v>
      </c>
      <c r="N11" s="17" t="s">
        <v>0</v>
      </c>
      <c r="O11" s="17" t="s">
        <v>0</v>
      </c>
      <c r="P11" s="17" t="s">
        <v>0</v>
      </c>
      <c r="Q11" s="18" t="s">
        <v>0</v>
      </c>
      <c r="R11" s="33" t="s">
        <v>94</v>
      </c>
      <c r="S11" s="32" t="s">
        <v>95</v>
      </c>
      <c r="T11" s="32" t="s">
        <v>91</v>
      </c>
      <c r="U11" s="32" t="s">
        <v>92</v>
      </c>
      <c r="V11" s="32" t="s">
        <v>96</v>
      </c>
    </row>
    <row r="12" spans="1:22" ht="39.6" customHeight="1">
      <c r="A12" s="20" t="s">
        <v>4</v>
      </c>
      <c r="B12" s="9" t="s">
        <v>2</v>
      </c>
      <c r="C12" s="8" t="s">
        <v>3</v>
      </c>
      <c r="D12" s="8"/>
      <c r="E12" s="8"/>
      <c r="F12" s="8"/>
      <c r="G12" s="8"/>
      <c r="H12" s="8"/>
      <c r="I12" s="8"/>
      <c r="J12" s="10">
        <v>35616.077499999999</v>
      </c>
      <c r="K12" s="10">
        <v>0</v>
      </c>
      <c r="L12" s="10">
        <v>35616.077499999999</v>
      </c>
      <c r="M12" s="10">
        <v>0</v>
      </c>
      <c r="N12" s="10">
        <v>35616.077499999999</v>
      </c>
      <c r="O12" s="10">
        <v>0</v>
      </c>
      <c r="P12" s="11">
        <v>29392.7</v>
      </c>
      <c r="Q12" s="12">
        <v>30558.1</v>
      </c>
      <c r="R12" s="21">
        <f>R13+R14+R15+R16+R17+R18+R19+R20</f>
        <v>47756.400000000009</v>
      </c>
      <c r="S12" s="34">
        <f>S13+S14+S15+S16+S17+S18+S19+S20</f>
        <v>53270.899999999994</v>
      </c>
      <c r="T12" s="34">
        <f t="shared" ref="T12:V12" si="0">T13+T14+T15+T16+T17+T18+T19+T20</f>
        <v>57221.80000000001</v>
      </c>
      <c r="U12" s="34">
        <f t="shared" si="0"/>
        <v>56859.5</v>
      </c>
      <c r="V12" s="42">
        <f t="shared" si="0"/>
        <v>58571.3</v>
      </c>
    </row>
    <row r="13" spans="1:22" ht="62.4" outlineLevel="1">
      <c r="A13" s="8" t="s">
        <v>6</v>
      </c>
      <c r="B13" s="24" t="s">
        <v>5</v>
      </c>
      <c r="C13" s="8" t="s">
        <v>3</v>
      </c>
      <c r="D13" s="8"/>
      <c r="E13" s="8"/>
      <c r="F13" s="8"/>
      <c r="G13" s="8"/>
      <c r="H13" s="8"/>
      <c r="I13" s="8"/>
      <c r="J13" s="10">
        <v>1595.7753</v>
      </c>
      <c r="K13" s="10">
        <v>0</v>
      </c>
      <c r="L13" s="10">
        <v>1595.7753</v>
      </c>
      <c r="M13" s="10">
        <v>0</v>
      </c>
      <c r="N13" s="10">
        <v>1595.7753</v>
      </c>
      <c r="O13" s="10">
        <v>0</v>
      </c>
      <c r="P13" s="11">
        <v>1048.5</v>
      </c>
      <c r="Q13" s="12">
        <v>1048.5</v>
      </c>
      <c r="R13" s="22">
        <v>1246.0999999999999</v>
      </c>
      <c r="S13" s="35">
        <v>1570.1</v>
      </c>
      <c r="T13" s="35">
        <v>1697</v>
      </c>
      <c r="U13" s="35">
        <v>1697</v>
      </c>
      <c r="V13" s="35">
        <v>1697</v>
      </c>
    </row>
    <row r="14" spans="1:22" ht="78" outlineLevel="1">
      <c r="A14" s="8" t="s">
        <v>8</v>
      </c>
      <c r="B14" s="24" t="s">
        <v>7</v>
      </c>
      <c r="C14" s="8" t="s">
        <v>3</v>
      </c>
      <c r="D14" s="8"/>
      <c r="E14" s="8"/>
      <c r="F14" s="8"/>
      <c r="G14" s="8"/>
      <c r="H14" s="8"/>
      <c r="I14" s="8"/>
      <c r="J14" s="10">
        <v>10.872</v>
      </c>
      <c r="K14" s="10">
        <v>0</v>
      </c>
      <c r="L14" s="10">
        <v>10.872</v>
      </c>
      <c r="M14" s="10">
        <v>0</v>
      </c>
      <c r="N14" s="10">
        <v>10.872</v>
      </c>
      <c r="O14" s="10">
        <v>0</v>
      </c>
      <c r="P14" s="11">
        <v>0</v>
      </c>
      <c r="Q14" s="12">
        <v>0</v>
      </c>
      <c r="R14" s="22">
        <v>8.4</v>
      </c>
      <c r="S14" s="35">
        <v>16</v>
      </c>
      <c r="T14" s="35">
        <v>16</v>
      </c>
      <c r="U14" s="35">
        <v>9.5</v>
      </c>
      <c r="V14" s="35">
        <v>7.8</v>
      </c>
    </row>
    <row r="15" spans="1:22" ht="93.6" outlineLevel="1">
      <c r="A15" s="8" t="s">
        <v>10</v>
      </c>
      <c r="B15" s="24" t="s">
        <v>9</v>
      </c>
      <c r="C15" s="8" t="s">
        <v>3</v>
      </c>
      <c r="D15" s="8"/>
      <c r="E15" s="8"/>
      <c r="F15" s="8"/>
      <c r="G15" s="8"/>
      <c r="H15" s="8"/>
      <c r="I15" s="8"/>
      <c r="J15" s="10">
        <v>24062.7382</v>
      </c>
      <c r="K15" s="10">
        <v>0</v>
      </c>
      <c r="L15" s="10">
        <v>24062.7382</v>
      </c>
      <c r="M15" s="10">
        <v>0</v>
      </c>
      <c r="N15" s="10">
        <v>24062.7382</v>
      </c>
      <c r="O15" s="10">
        <v>0</v>
      </c>
      <c r="P15" s="11">
        <v>18013.599999999999</v>
      </c>
      <c r="Q15" s="12">
        <v>17731.3</v>
      </c>
      <c r="R15" s="22">
        <v>35436.9</v>
      </c>
      <c r="S15" s="35">
        <v>41127.1</v>
      </c>
      <c r="T15" s="35">
        <v>43071.3</v>
      </c>
      <c r="U15" s="35">
        <v>42423</v>
      </c>
      <c r="V15" s="35">
        <v>42411</v>
      </c>
    </row>
    <row r="16" spans="1:22" ht="15.6" outlineLevel="1">
      <c r="A16" s="23" t="s">
        <v>82</v>
      </c>
      <c r="B16" s="25" t="s">
        <v>83</v>
      </c>
      <c r="C16" s="8"/>
      <c r="D16" s="8"/>
      <c r="E16" s="8"/>
      <c r="F16" s="8"/>
      <c r="G16" s="8"/>
      <c r="H16" s="8"/>
      <c r="I16" s="8"/>
      <c r="J16" s="10"/>
      <c r="K16" s="10"/>
      <c r="L16" s="10"/>
      <c r="M16" s="10"/>
      <c r="N16" s="10"/>
      <c r="O16" s="10"/>
      <c r="P16" s="11"/>
      <c r="Q16" s="12"/>
      <c r="R16" s="22">
        <v>18.899999999999999</v>
      </c>
      <c r="S16" s="35">
        <v>17.399999999999999</v>
      </c>
      <c r="T16" s="35">
        <v>1.4</v>
      </c>
      <c r="U16" s="35">
        <v>1.4</v>
      </c>
      <c r="V16" s="35">
        <v>19.600000000000001</v>
      </c>
    </row>
    <row r="17" spans="1:22" ht="62.4" outlineLevel="1">
      <c r="A17" s="8" t="s">
        <v>12</v>
      </c>
      <c r="B17" s="24" t="s">
        <v>11</v>
      </c>
      <c r="C17" s="8" t="s">
        <v>3</v>
      </c>
      <c r="D17" s="8"/>
      <c r="E17" s="8"/>
      <c r="F17" s="8"/>
      <c r="G17" s="8"/>
      <c r="H17" s="8"/>
      <c r="I17" s="8"/>
      <c r="J17" s="10">
        <v>587.09670000000006</v>
      </c>
      <c r="K17" s="10">
        <v>0</v>
      </c>
      <c r="L17" s="10">
        <v>587.09670000000006</v>
      </c>
      <c r="M17" s="10">
        <v>0</v>
      </c>
      <c r="N17" s="10">
        <v>587.09670000000006</v>
      </c>
      <c r="O17" s="10">
        <v>0</v>
      </c>
      <c r="P17" s="11">
        <v>587.4</v>
      </c>
      <c r="Q17" s="12">
        <v>587.4</v>
      </c>
      <c r="R17" s="22">
        <v>749.8</v>
      </c>
      <c r="S17" s="35">
        <v>964.5</v>
      </c>
      <c r="T17" s="35">
        <v>1052.8</v>
      </c>
      <c r="U17" s="35">
        <v>1052.2</v>
      </c>
      <c r="V17" s="35">
        <v>1051.0999999999999</v>
      </c>
    </row>
    <row r="18" spans="1:22" ht="31.2" outlineLevel="1">
      <c r="A18" s="8" t="s">
        <v>14</v>
      </c>
      <c r="B18" s="24" t="s">
        <v>13</v>
      </c>
      <c r="C18" s="8" t="s">
        <v>3</v>
      </c>
      <c r="D18" s="8"/>
      <c r="E18" s="8"/>
      <c r="F18" s="8"/>
      <c r="G18" s="8"/>
      <c r="H18" s="8"/>
      <c r="I18" s="8"/>
      <c r="J18" s="10">
        <v>336.03399999999999</v>
      </c>
      <c r="K18" s="10">
        <v>0</v>
      </c>
      <c r="L18" s="10">
        <v>336.03399999999999</v>
      </c>
      <c r="M18" s="10">
        <v>0</v>
      </c>
      <c r="N18" s="10">
        <v>336.03399999999999</v>
      </c>
      <c r="O18" s="10">
        <v>0</v>
      </c>
      <c r="P18" s="11">
        <v>0</v>
      </c>
      <c r="Q18" s="12">
        <v>0</v>
      </c>
      <c r="R18" s="22">
        <v>20</v>
      </c>
      <c r="S18" s="35">
        <v>80</v>
      </c>
      <c r="T18" s="35">
        <v>372.8</v>
      </c>
      <c r="U18" s="35">
        <v>0</v>
      </c>
      <c r="V18" s="35">
        <v>0</v>
      </c>
    </row>
    <row r="19" spans="1:22" ht="15.6" outlineLevel="1">
      <c r="A19" s="8" t="s">
        <v>16</v>
      </c>
      <c r="B19" s="24" t="s">
        <v>15</v>
      </c>
      <c r="C19" s="8" t="s">
        <v>3</v>
      </c>
      <c r="D19" s="8"/>
      <c r="E19" s="8"/>
      <c r="F19" s="8"/>
      <c r="G19" s="8"/>
      <c r="H19" s="8"/>
      <c r="I19" s="8"/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1">
        <v>50</v>
      </c>
      <c r="Q19" s="12">
        <v>50</v>
      </c>
      <c r="R19" s="22">
        <v>0</v>
      </c>
      <c r="S19" s="35">
        <v>0</v>
      </c>
      <c r="T19" s="35">
        <v>50</v>
      </c>
      <c r="U19" s="35">
        <v>50</v>
      </c>
      <c r="V19" s="35">
        <v>50</v>
      </c>
    </row>
    <row r="20" spans="1:22" ht="31.2" outlineLevel="1">
      <c r="A20" s="8" t="s">
        <v>18</v>
      </c>
      <c r="B20" s="24" t="s">
        <v>17</v>
      </c>
      <c r="C20" s="8" t="s">
        <v>3</v>
      </c>
      <c r="D20" s="8"/>
      <c r="E20" s="8"/>
      <c r="F20" s="8"/>
      <c r="G20" s="8"/>
      <c r="H20" s="8"/>
      <c r="I20" s="8"/>
      <c r="J20" s="10">
        <v>9023.5612999999994</v>
      </c>
      <c r="K20" s="10">
        <v>0</v>
      </c>
      <c r="L20" s="10">
        <v>9023.5612999999994</v>
      </c>
      <c r="M20" s="10">
        <v>0</v>
      </c>
      <c r="N20" s="10">
        <v>9023.5612999999994</v>
      </c>
      <c r="O20" s="10">
        <v>0</v>
      </c>
      <c r="P20" s="11">
        <v>9693.2000000000007</v>
      </c>
      <c r="Q20" s="12">
        <v>11140.9</v>
      </c>
      <c r="R20" s="22">
        <v>10276.299999999999</v>
      </c>
      <c r="S20" s="35">
        <v>9495.7999999999993</v>
      </c>
      <c r="T20" s="35">
        <v>10960.5</v>
      </c>
      <c r="U20" s="35">
        <v>11626.4</v>
      </c>
      <c r="V20" s="35">
        <v>13334.8</v>
      </c>
    </row>
    <row r="21" spans="1:22" ht="15.6">
      <c r="A21" s="20" t="s">
        <v>20</v>
      </c>
      <c r="B21" s="9" t="s">
        <v>19</v>
      </c>
      <c r="C21" s="8" t="s">
        <v>3</v>
      </c>
      <c r="D21" s="8"/>
      <c r="E21" s="8"/>
      <c r="F21" s="8"/>
      <c r="G21" s="8"/>
      <c r="H21" s="8"/>
      <c r="I21" s="8"/>
      <c r="J21" s="10">
        <v>98.9</v>
      </c>
      <c r="K21" s="10">
        <v>0</v>
      </c>
      <c r="L21" s="10">
        <v>98.9</v>
      </c>
      <c r="M21" s="10">
        <v>0</v>
      </c>
      <c r="N21" s="10">
        <v>98.9</v>
      </c>
      <c r="O21" s="10">
        <v>0</v>
      </c>
      <c r="P21" s="11">
        <v>90.1</v>
      </c>
      <c r="Q21" s="12">
        <v>90.1</v>
      </c>
      <c r="R21" s="21">
        <v>113</v>
      </c>
      <c r="S21" s="36">
        <f>S22+S23</f>
        <v>547.79999999999995</v>
      </c>
      <c r="T21" s="36">
        <f>T22+T23</f>
        <v>135.80000000000001</v>
      </c>
      <c r="U21" s="36">
        <f t="shared" ref="U21:V21" si="1">U22+U23</f>
        <v>140.69999999999999</v>
      </c>
      <c r="V21" s="36">
        <f t="shared" si="1"/>
        <v>140.69999999999999</v>
      </c>
    </row>
    <row r="22" spans="1:22" ht="31.2">
      <c r="A22" s="23" t="s">
        <v>97</v>
      </c>
      <c r="B22" s="39" t="s">
        <v>98</v>
      </c>
      <c r="C22" s="8"/>
      <c r="D22" s="8"/>
      <c r="E22" s="8"/>
      <c r="F22" s="8"/>
      <c r="G22" s="8"/>
      <c r="H22" s="8"/>
      <c r="I22" s="8"/>
      <c r="J22" s="10"/>
      <c r="K22" s="10"/>
      <c r="L22" s="10"/>
      <c r="M22" s="10"/>
      <c r="N22" s="10"/>
      <c r="O22" s="10"/>
      <c r="P22" s="11"/>
      <c r="Q22" s="12"/>
      <c r="R22" s="22">
        <v>113</v>
      </c>
      <c r="S22" s="40">
        <v>129.80000000000001</v>
      </c>
      <c r="T22" s="40">
        <v>135.80000000000001</v>
      </c>
      <c r="U22" s="40">
        <v>140.69999999999999</v>
      </c>
      <c r="V22" s="35">
        <v>140.69999999999999</v>
      </c>
    </row>
    <row r="23" spans="1:22" ht="31.2">
      <c r="A23" s="23" t="s">
        <v>100</v>
      </c>
      <c r="B23" s="39" t="s">
        <v>99</v>
      </c>
      <c r="C23" s="8"/>
      <c r="D23" s="8"/>
      <c r="E23" s="8"/>
      <c r="F23" s="8"/>
      <c r="G23" s="8"/>
      <c r="H23" s="8"/>
      <c r="I23" s="8"/>
      <c r="J23" s="10"/>
      <c r="K23" s="10"/>
      <c r="L23" s="10"/>
      <c r="M23" s="10"/>
      <c r="N23" s="10"/>
      <c r="O23" s="10"/>
      <c r="P23" s="11"/>
      <c r="Q23" s="12"/>
      <c r="R23" s="22">
        <v>0</v>
      </c>
      <c r="S23" s="40">
        <v>418</v>
      </c>
      <c r="T23" s="40">
        <v>0</v>
      </c>
      <c r="U23" s="40">
        <v>0</v>
      </c>
      <c r="V23" s="35">
        <v>0</v>
      </c>
    </row>
    <row r="24" spans="1:22" ht="62.4">
      <c r="A24" s="20" t="s">
        <v>22</v>
      </c>
      <c r="B24" s="9" t="s">
        <v>21</v>
      </c>
      <c r="C24" s="20" t="s">
        <v>3</v>
      </c>
      <c r="D24" s="20"/>
      <c r="E24" s="20"/>
      <c r="F24" s="20"/>
      <c r="G24" s="20"/>
      <c r="H24" s="20"/>
      <c r="I24" s="20"/>
      <c r="J24" s="10">
        <v>1465.6146000000001</v>
      </c>
      <c r="K24" s="10">
        <v>0</v>
      </c>
      <c r="L24" s="10">
        <v>1465.6146000000001</v>
      </c>
      <c r="M24" s="10">
        <v>0</v>
      </c>
      <c r="N24" s="10">
        <v>1465.6146000000001</v>
      </c>
      <c r="O24" s="10">
        <v>0</v>
      </c>
      <c r="P24" s="11">
        <v>972.7</v>
      </c>
      <c r="Q24" s="12">
        <v>972.7</v>
      </c>
      <c r="R24" s="21">
        <f>R25+R26</f>
        <v>6043</v>
      </c>
      <c r="S24" s="34">
        <f>S25+S26</f>
        <v>9641.1999999999989</v>
      </c>
      <c r="T24" s="34">
        <f t="shared" ref="T24:V24" si="2">T25+T26</f>
        <v>14351.4</v>
      </c>
      <c r="U24" s="34">
        <f t="shared" si="2"/>
        <v>8217.3000000000011</v>
      </c>
      <c r="V24" s="42">
        <f t="shared" si="2"/>
        <v>8165.3</v>
      </c>
    </row>
    <row r="25" spans="1:22" ht="15.6" outlineLevel="1">
      <c r="A25" s="8" t="s">
        <v>24</v>
      </c>
      <c r="B25" s="24" t="s">
        <v>23</v>
      </c>
      <c r="C25" s="8" t="s">
        <v>3</v>
      </c>
      <c r="D25" s="8"/>
      <c r="E25" s="8"/>
      <c r="F25" s="8"/>
      <c r="G25" s="8"/>
      <c r="H25" s="8"/>
      <c r="I25" s="8"/>
      <c r="J25" s="26">
        <v>254.2</v>
      </c>
      <c r="K25" s="26">
        <v>0</v>
      </c>
      <c r="L25" s="26">
        <v>254.2</v>
      </c>
      <c r="M25" s="26">
        <v>0</v>
      </c>
      <c r="N25" s="26">
        <v>254.2</v>
      </c>
      <c r="O25" s="26">
        <v>0</v>
      </c>
      <c r="P25" s="27">
        <v>0</v>
      </c>
      <c r="Q25" s="28">
        <v>0</v>
      </c>
      <c r="R25" s="22">
        <v>5919.4</v>
      </c>
      <c r="S25" s="35">
        <v>8956.9</v>
      </c>
      <c r="T25" s="35">
        <v>13697.9</v>
      </c>
      <c r="U25" s="35">
        <v>8081.1</v>
      </c>
      <c r="V25" s="35">
        <v>8031.1</v>
      </c>
    </row>
    <row r="26" spans="1:22" ht="46.8" outlineLevel="1">
      <c r="A26" s="8" t="s">
        <v>26</v>
      </c>
      <c r="B26" s="24" t="s">
        <v>25</v>
      </c>
      <c r="C26" s="8" t="s">
        <v>3</v>
      </c>
      <c r="D26" s="8"/>
      <c r="E26" s="8"/>
      <c r="F26" s="8"/>
      <c r="G26" s="8"/>
      <c r="H26" s="8"/>
      <c r="I26" s="8"/>
      <c r="J26" s="26">
        <v>15.8</v>
      </c>
      <c r="K26" s="26">
        <v>0</v>
      </c>
      <c r="L26" s="26">
        <v>15.8</v>
      </c>
      <c r="M26" s="26">
        <v>0</v>
      </c>
      <c r="N26" s="26">
        <v>15.8</v>
      </c>
      <c r="O26" s="26">
        <v>0</v>
      </c>
      <c r="P26" s="27">
        <v>0</v>
      </c>
      <c r="Q26" s="28">
        <v>0</v>
      </c>
      <c r="R26" s="22">
        <v>123.6</v>
      </c>
      <c r="S26" s="35">
        <v>684.3</v>
      </c>
      <c r="T26" s="35">
        <v>653.5</v>
      </c>
      <c r="U26" s="35">
        <v>136.19999999999999</v>
      </c>
      <c r="V26" s="35">
        <v>134.19999999999999</v>
      </c>
    </row>
    <row r="27" spans="1:22" ht="15.6">
      <c r="A27" s="20" t="s">
        <v>28</v>
      </c>
      <c r="B27" s="9" t="s">
        <v>27</v>
      </c>
      <c r="C27" s="8" t="s">
        <v>3</v>
      </c>
      <c r="D27" s="8"/>
      <c r="E27" s="8"/>
      <c r="F27" s="8"/>
      <c r="G27" s="8"/>
      <c r="H27" s="8"/>
      <c r="I27" s="8"/>
      <c r="J27" s="10">
        <v>13197.312099999999</v>
      </c>
      <c r="K27" s="10">
        <v>0</v>
      </c>
      <c r="L27" s="10">
        <v>13197.312099999999</v>
      </c>
      <c r="M27" s="10">
        <v>0</v>
      </c>
      <c r="N27" s="10">
        <v>13197.312099999999</v>
      </c>
      <c r="O27" s="10">
        <v>0</v>
      </c>
      <c r="P27" s="11">
        <v>12850.1</v>
      </c>
      <c r="Q27" s="12">
        <v>9652</v>
      </c>
      <c r="R27" s="21">
        <f>R28+R29+R30+R31</f>
        <v>30504.2</v>
      </c>
      <c r="S27" s="34">
        <f>S28+S29+S30+S31</f>
        <v>28671.300000000003</v>
      </c>
      <c r="T27" s="34">
        <f t="shared" ref="T27:V27" si="3">T28+T29+T30+T31</f>
        <v>25432.400000000001</v>
      </c>
      <c r="U27" s="34">
        <f t="shared" si="3"/>
        <v>15973.9</v>
      </c>
      <c r="V27" s="42">
        <f t="shared" si="3"/>
        <v>21535.1</v>
      </c>
    </row>
    <row r="28" spans="1:22" ht="15.6" outlineLevel="1">
      <c r="A28" s="8" t="s">
        <v>30</v>
      </c>
      <c r="B28" s="24" t="s">
        <v>29</v>
      </c>
      <c r="C28" s="8" t="s">
        <v>3</v>
      </c>
      <c r="D28" s="8"/>
      <c r="E28" s="8"/>
      <c r="F28" s="8"/>
      <c r="G28" s="8"/>
      <c r="H28" s="8"/>
      <c r="I28" s="8"/>
      <c r="J28" s="10">
        <v>0.1</v>
      </c>
      <c r="K28" s="10">
        <v>0</v>
      </c>
      <c r="L28" s="10">
        <v>0.1</v>
      </c>
      <c r="M28" s="10">
        <v>0</v>
      </c>
      <c r="N28" s="10">
        <v>0.1</v>
      </c>
      <c r="O28" s="10">
        <v>0</v>
      </c>
      <c r="P28" s="11">
        <v>502</v>
      </c>
      <c r="Q28" s="12">
        <v>31</v>
      </c>
      <c r="R28" s="22">
        <v>37</v>
      </c>
      <c r="S28" s="35">
        <v>573</v>
      </c>
      <c r="T28" s="35">
        <v>573</v>
      </c>
      <c r="U28" s="35">
        <v>18</v>
      </c>
      <c r="V28" s="35">
        <v>2118</v>
      </c>
    </row>
    <row r="29" spans="1:22" ht="15.6" outlineLevel="1">
      <c r="A29" s="8" t="s">
        <v>32</v>
      </c>
      <c r="B29" s="24" t="s">
        <v>31</v>
      </c>
      <c r="C29" s="8" t="s">
        <v>3</v>
      </c>
      <c r="D29" s="8"/>
      <c r="E29" s="8"/>
      <c r="F29" s="8"/>
      <c r="G29" s="8"/>
      <c r="H29" s="8"/>
      <c r="I29" s="8"/>
      <c r="J29" s="10">
        <v>1100</v>
      </c>
      <c r="K29" s="10">
        <v>0</v>
      </c>
      <c r="L29" s="10">
        <v>1100</v>
      </c>
      <c r="M29" s="10">
        <v>0</v>
      </c>
      <c r="N29" s="10">
        <v>1100</v>
      </c>
      <c r="O29" s="10">
        <v>0</v>
      </c>
      <c r="P29" s="11">
        <v>600</v>
      </c>
      <c r="Q29" s="12">
        <v>600</v>
      </c>
      <c r="R29" s="22">
        <v>1698.7</v>
      </c>
      <c r="S29" s="35">
        <v>5814.9</v>
      </c>
      <c r="T29" s="35">
        <v>1150</v>
      </c>
      <c r="U29" s="35">
        <v>1150</v>
      </c>
      <c r="V29" s="35">
        <v>1150</v>
      </c>
    </row>
    <row r="30" spans="1:22" ht="31.2" outlineLevel="1">
      <c r="A30" s="8" t="s">
        <v>34</v>
      </c>
      <c r="B30" s="24" t="s">
        <v>33</v>
      </c>
      <c r="C30" s="8" t="s">
        <v>3</v>
      </c>
      <c r="D30" s="8"/>
      <c r="E30" s="8"/>
      <c r="F30" s="8"/>
      <c r="G30" s="8"/>
      <c r="H30" s="8"/>
      <c r="I30" s="8"/>
      <c r="J30" s="10">
        <v>12092.212100000001</v>
      </c>
      <c r="K30" s="10">
        <v>0</v>
      </c>
      <c r="L30" s="10">
        <v>12092.212100000001</v>
      </c>
      <c r="M30" s="10">
        <v>0</v>
      </c>
      <c r="N30" s="10">
        <v>12092.212100000001</v>
      </c>
      <c r="O30" s="10">
        <v>0</v>
      </c>
      <c r="P30" s="11">
        <v>11748.1</v>
      </c>
      <c r="Q30" s="12">
        <v>9021</v>
      </c>
      <c r="R30" s="22">
        <v>28717</v>
      </c>
      <c r="S30" s="35">
        <v>21999.4</v>
      </c>
      <c r="T30" s="35">
        <v>23275.4</v>
      </c>
      <c r="U30" s="35">
        <v>14471.9</v>
      </c>
      <c r="V30" s="35">
        <v>13987.6</v>
      </c>
    </row>
    <row r="31" spans="1:22" ht="31.2" outlineLevel="1">
      <c r="A31" s="8" t="s">
        <v>36</v>
      </c>
      <c r="B31" s="24" t="s">
        <v>35</v>
      </c>
      <c r="C31" s="8" t="s">
        <v>3</v>
      </c>
      <c r="D31" s="8"/>
      <c r="E31" s="8"/>
      <c r="F31" s="8"/>
      <c r="G31" s="8"/>
      <c r="H31" s="8"/>
      <c r="I31" s="8"/>
      <c r="J31" s="10">
        <v>5</v>
      </c>
      <c r="K31" s="10">
        <v>0</v>
      </c>
      <c r="L31" s="10">
        <v>5</v>
      </c>
      <c r="M31" s="10">
        <v>0</v>
      </c>
      <c r="N31" s="10">
        <v>5</v>
      </c>
      <c r="O31" s="10">
        <v>0</v>
      </c>
      <c r="P31" s="11">
        <v>0</v>
      </c>
      <c r="Q31" s="12">
        <v>0</v>
      </c>
      <c r="R31" s="22">
        <v>51.5</v>
      </c>
      <c r="S31" s="35">
        <v>284</v>
      </c>
      <c r="T31" s="35">
        <v>434</v>
      </c>
      <c r="U31" s="35">
        <v>334</v>
      </c>
      <c r="V31" s="35">
        <v>4279.5</v>
      </c>
    </row>
    <row r="32" spans="1:22" ht="31.2">
      <c r="A32" s="20" t="s">
        <v>38</v>
      </c>
      <c r="B32" s="9" t="s">
        <v>37</v>
      </c>
      <c r="C32" s="8" t="s">
        <v>3</v>
      </c>
      <c r="D32" s="8"/>
      <c r="E32" s="8"/>
      <c r="F32" s="8"/>
      <c r="G32" s="8"/>
      <c r="H32" s="8"/>
      <c r="I32" s="8"/>
      <c r="J32" s="10">
        <v>159.30000000000001</v>
      </c>
      <c r="K32" s="10">
        <v>0</v>
      </c>
      <c r="L32" s="10">
        <v>159.30000000000001</v>
      </c>
      <c r="M32" s="10">
        <v>0</v>
      </c>
      <c r="N32" s="10">
        <v>159.30000000000001</v>
      </c>
      <c r="O32" s="10">
        <v>0</v>
      </c>
      <c r="P32" s="11">
        <v>0</v>
      </c>
      <c r="Q32" s="12">
        <v>0</v>
      </c>
      <c r="R32" s="21">
        <f>R33+R34+R35</f>
        <v>8940.5</v>
      </c>
      <c r="S32" s="34">
        <f>S33+S34+S35</f>
        <v>12884.3</v>
      </c>
      <c r="T32" s="34">
        <f t="shared" ref="T32:V32" si="4">T33+T34+T35</f>
        <v>19637.400000000001</v>
      </c>
      <c r="U32" s="34">
        <f t="shared" si="4"/>
        <v>2894</v>
      </c>
      <c r="V32" s="42">
        <f t="shared" si="4"/>
        <v>2740.2</v>
      </c>
    </row>
    <row r="33" spans="1:22" ht="15.6">
      <c r="A33" s="23" t="s">
        <v>86</v>
      </c>
      <c r="B33" s="24" t="s">
        <v>87</v>
      </c>
      <c r="C33" s="8"/>
      <c r="D33" s="8"/>
      <c r="E33" s="8"/>
      <c r="F33" s="8"/>
      <c r="G33" s="8"/>
      <c r="H33" s="8"/>
      <c r="I33" s="8"/>
      <c r="J33" s="26"/>
      <c r="K33" s="26"/>
      <c r="L33" s="26"/>
      <c r="M33" s="26"/>
      <c r="N33" s="26"/>
      <c r="O33" s="26"/>
      <c r="P33" s="27"/>
      <c r="Q33" s="28"/>
      <c r="R33" s="22">
        <v>0</v>
      </c>
      <c r="S33" s="37">
        <v>0</v>
      </c>
      <c r="T33" s="37">
        <v>0</v>
      </c>
      <c r="U33" s="37">
        <v>0</v>
      </c>
      <c r="V33" s="43">
        <v>0</v>
      </c>
    </row>
    <row r="34" spans="1:22" ht="15.6">
      <c r="A34" s="23" t="s">
        <v>84</v>
      </c>
      <c r="B34" s="24" t="s">
        <v>85</v>
      </c>
      <c r="C34" s="8"/>
      <c r="D34" s="8"/>
      <c r="E34" s="8"/>
      <c r="F34" s="8"/>
      <c r="G34" s="8"/>
      <c r="H34" s="8"/>
      <c r="I34" s="8"/>
      <c r="J34" s="10"/>
      <c r="K34" s="10"/>
      <c r="L34" s="10"/>
      <c r="M34" s="10"/>
      <c r="N34" s="10"/>
      <c r="O34" s="10"/>
      <c r="P34" s="11"/>
      <c r="Q34" s="12"/>
      <c r="R34" s="22">
        <v>6692.8</v>
      </c>
      <c r="S34" s="35">
        <v>7609.9</v>
      </c>
      <c r="T34" s="35">
        <v>16286.9</v>
      </c>
      <c r="U34" s="35">
        <v>1893.7</v>
      </c>
      <c r="V34" s="35">
        <v>1739.9</v>
      </c>
    </row>
    <row r="35" spans="1:22" ht="15.6" outlineLevel="1">
      <c r="A35" s="8" t="s">
        <v>40</v>
      </c>
      <c r="B35" s="24" t="s">
        <v>39</v>
      </c>
      <c r="C35" s="8" t="s">
        <v>3</v>
      </c>
      <c r="D35" s="8"/>
      <c r="E35" s="8"/>
      <c r="F35" s="8"/>
      <c r="G35" s="8"/>
      <c r="H35" s="8"/>
      <c r="I35" s="8"/>
      <c r="J35" s="10">
        <v>159.30000000000001</v>
      </c>
      <c r="K35" s="10">
        <v>0</v>
      </c>
      <c r="L35" s="10">
        <v>159.30000000000001</v>
      </c>
      <c r="M35" s="10">
        <v>0</v>
      </c>
      <c r="N35" s="10">
        <v>159.30000000000001</v>
      </c>
      <c r="O35" s="10">
        <v>0</v>
      </c>
      <c r="P35" s="11">
        <v>0</v>
      </c>
      <c r="Q35" s="12">
        <v>0</v>
      </c>
      <c r="R35" s="22">
        <v>2247.6999999999998</v>
      </c>
      <c r="S35" s="35">
        <v>5274.4</v>
      </c>
      <c r="T35" s="35">
        <v>3350.5</v>
      </c>
      <c r="U35" s="35">
        <v>1000.3</v>
      </c>
      <c r="V35" s="35">
        <v>1000.3</v>
      </c>
    </row>
    <row r="36" spans="1:22" ht="15.6">
      <c r="A36" s="20" t="s">
        <v>42</v>
      </c>
      <c r="B36" s="9" t="s">
        <v>41</v>
      </c>
      <c r="C36" s="8" t="s">
        <v>3</v>
      </c>
      <c r="D36" s="8"/>
      <c r="E36" s="8"/>
      <c r="F36" s="8"/>
      <c r="G36" s="8"/>
      <c r="H36" s="8"/>
      <c r="I36" s="8"/>
      <c r="J36" s="10">
        <v>3.0680000000000001</v>
      </c>
      <c r="K36" s="10">
        <v>0</v>
      </c>
      <c r="L36" s="10">
        <v>3.0680000000000001</v>
      </c>
      <c r="M36" s="10">
        <v>0</v>
      </c>
      <c r="N36" s="10">
        <v>3.0680000000000001</v>
      </c>
      <c r="O36" s="10">
        <v>0</v>
      </c>
      <c r="P36" s="11">
        <v>0</v>
      </c>
      <c r="Q36" s="12">
        <v>0</v>
      </c>
      <c r="R36" s="21">
        <f>R37</f>
        <v>674.3</v>
      </c>
      <c r="S36" s="34">
        <f>S37</f>
        <v>4136.3</v>
      </c>
      <c r="T36" s="34">
        <f t="shared" ref="T36:V36" si="5">T37</f>
        <v>890</v>
      </c>
      <c r="U36" s="34">
        <f t="shared" si="5"/>
        <v>400</v>
      </c>
      <c r="V36" s="42">
        <f t="shared" si="5"/>
        <v>200</v>
      </c>
    </row>
    <row r="37" spans="1:22" ht="31.2" outlineLevel="1">
      <c r="A37" s="8" t="s">
        <v>44</v>
      </c>
      <c r="B37" s="24" t="s">
        <v>43</v>
      </c>
      <c r="C37" s="8" t="s">
        <v>3</v>
      </c>
      <c r="D37" s="8"/>
      <c r="E37" s="8"/>
      <c r="F37" s="8"/>
      <c r="G37" s="8"/>
      <c r="H37" s="8"/>
      <c r="I37" s="8"/>
      <c r="J37" s="10">
        <v>3.0680000000000001</v>
      </c>
      <c r="K37" s="10">
        <v>0</v>
      </c>
      <c r="L37" s="10">
        <v>3.0680000000000001</v>
      </c>
      <c r="M37" s="10">
        <v>0</v>
      </c>
      <c r="N37" s="10">
        <v>3.0680000000000001</v>
      </c>
      <c r="O37" s="10">
        <v>0</v>
      </c>
      <c r="P37" s="11">
        <v>0</v>
      </c>
      <c r="Q37" s="12">
        <v>0</v>
      </c>
      <c r="R37" s="22">
        <v>674.3</v>
      </c>
      <c r="S37" s="35">
        <v>4136.3</v>
      </c>
      <c r="T37" s="35">
        <v>890</v>
      </c>
      <c r="U37" s="35">
        <v>400</v>
      </c>
      <c r="V37" s="35">
        <v>200</v>
      </c>
    </row>
    <row r="38" spans="1:22" ht="15.6">
      <c r="A38" s="20" t="s">
        <v>46</v>
      </c>
      <c r="B38" s="9" t="s">
        <v>45</v>
      </c>
      <c r="C38" s="8" t="s">
        <v>3</v>
      </c>
      <c r="D38" s="8"/>
      <c r="E38" s="8"/>
      <c r="F38" s="8"/>
      <c r="G38" s="8"/>
      <c r="H38" s="8"/>
      <c r="I38" s="8"/>
      <c r="J38" s="10">
        <v>13447.7835</v>
      </c>
      <c r="K38" s="10">
        <v>0</v>
      </c>
      <c r="L38" s="10">
        <v>13447.7835</v>
      </c>
      <c r="M38" s="10">
        <v>0</v>
      </c>
      <c r="N38" s="10">
        <v>13447.7835</v>
      </c>
      <c r="O38" s="10">
        <v>0</v>
      </c>
      <c r="P38" s="11">
        <v>12217.9</v>
      </c>
      <c r="Q38" s="12">
        <v>12129.2</v>
      </c>
      <c r="R38" s="21">
        <f>R39+R40+R41+R42</f>
        <v>16633.199999999997</v>
      </c>
      <c r="S38" s="34">
        <f t="shared" ref="S38:V38" si="6">S39+S40+S41+S42</f>
        <v>19590.2</v>
      </c>
      <c r="T38" s="34">
        <f t="shared" si="6"/>
        <v>19072</v>
      </c>
      <c r="U38" s="34">
        <f t="shared" si="6"/>
        <v>18978.5</v>
      </c>
      <c r="V38" s="34">
        <f t="shared" si="6"/>
        <v>19003.900000000001</v>
      </c>
    </row>
    <row r="39" spans="1:22" ht="15.6" outlineLevel="1">
      <c r="A39" s="8" t="s">
        <v>48</v>
      </c>
      <c r="B39" s="24" t="s">
        <v>47</v>
      </c>
      <c r="C39" s="8" t="s">
        <v>3</v>
      </c>
      <c r="D39" s="8"/>
      <c r="E39" s="8"/>
      <c r="F39" s="8"/>
      <c r="G39" s="8"/>
      <c r="H39" s="8"/>
      <c r="I39" s="8"/>
      <c r="J39" s="10">
        <v>11811.3354</v>
      </c>
      <c r="K39" s="10">
        <v>0</v>
      </c>
      <c r="L39" s="10">
        <v>11811.3354</v>
      </c>
      <c r="M39" s="10">
        <v>0</v>
      </c>
      <c r="N39" s="10">
        <v>11811.3354</v>
      </c>
      <c r="O39" s="10">
        <v>0</v>
      </c>
      <c r="P39" s="11">
        <v>10664</v>
      </c>
      <c r="Q39" s="12">
        <v>10568.3</v>
      </c>
      <c r="R39" s="22">
        <v>13897.3</v>
      </c>
      <c r="S39" s="35">
        <v>16411.900000000001</v>
      </c>
      <c r="T39" s="35">
        <v>16145.2</v>
      </c>
      <c r="U39" s="35">
        <v>16116</v>
      </c>
      <c r="V39" s="35">
        <v>16155.6</v>
      </c>
    </row>
    <row r="40" spans="1:22" ht="15.6" outlineLevel="1">
      <c r="A40" s="8" t="s">
        <v>50</v>
      </c>
      <c r="B40" s="24" t="s">
        <v>49</v>
      </c>
      <c r="C40" s="8" t="s">
        <v>3</v>
      </c>
      <c r="D40" s="8"/>
      <c r="E40" s="8"/>
      <c r="F40" s="8"/>
      <c r="G40" s="8"/>
      <c r="H40" s="8"/>
      <c r="I40" s="8"/>
      <c r="J40" s="10">
        <v>1550.3648000000001</v>
      </c>
      <c r="K40" s="10">
        <v>0</v>
      </c>
      <c r="L40" s="10">
        <v>1550.3648000000001</v>
      </c>
      <c r="M40" s="10">
        <v>0</v>
      </c>
      <c r="N40" s="10">
        <v>1550.3648000000001</v>
      </c>
      <c r="O40" s="10">
        <v>0</v>
      </c>
      <c r="P40" s="11">
        <v>1533.9</v>
      </c>
      <c r="Q40" s="12">
        <v>1540.9</v>
      </c>
      <c r="R40" s="22">
        <v>2639.6</v>
      </c>
      <c r="S40" s="35">
        <v>3050.7</v>
      </c>
      <c r="T40" s="35">
        <v>2767.3</v>
      </c>
      <c r="U40" s="35">
        <v>2703</v>
      </c>
      <c r="V40" s="35">
        <v>2688.8</v>
      </c>
    </row>
    <row r="41" spans="1:22" ht="46.8" outlineLevel="1">
      <c r="A41" s="23" t="s">
        <v>80</v>
      </c>
      <c r="B41" s="24" t="s">
        <v>81</v>
      </c>
      <c r="C41" s="8"/>
      <c r="D41" s="8"/>
      <c r="E41" s="8"/>
      <c r="F41" s="8"/>
      <c r="G41" s="8"/>
      <c r="H41" s="8"/>
      <c r="I41" s="8"/>
      <c r="J41" s="10"/>
      <c r="K41" s="10"/>
      <c r="L41" s="10"/>
      <c r="M41" s="10"/>
      <c r="N41" s="10"/>
      <c r="O41" s="10"/>
      <c r="P41" s="11"/>
      <c r="Q41" s="12"/>
      <c r="R41" s="22">
        <v>66.3</v>
      </c>
      <c r="S41" s="35">
        <v>87.6</v>
      </c>
      <c r="T41" s="35">
        <v>109.5</v>
      </c>
      <c r="U41" s="35">
        <v>109.5</v>
      </c>
      <c r="V41" s="35">
        <v>109.5</v>
      </c>
    </row>
    <row r="42" spans="1:22" ht="15.6" outlineLevel="1">
      <c r="A42" s="8" t="s">
        <v>52</v>
      </c>
      <c r="B42" s="24" t="s">
        <v>51</v>
      </c>
      <c r="C42" s="8" t="s">
        <v>3</v>
      </c>
      <c r="D42" s="8"/>
      <c r="E42" s="8"/>
      <c r="F42" s="8"/>
      <c r="G42" s="8"/>
      <c r="H42" s="8"/>
      <c r="I42" s="8"/>
      <c r="J42" s="10">
        <v>21</v>
      </c>
      <c r="K42" s="10">
        <v>0</v>
      </c>
      <c r="L42" s="10">
        <v>21</v>
      </c>
      <c r="M42" s="10">
        <v>0</v>
      </c>
      <c r="N42" s="10">
        <v>21</v>
      </c>
      <c r="O42" s="10">
        <v>0</v>
      </c>
      <c r="P42" s="11">
        <v>20</v>
      </c>
      <c r="Q42" s="12">
        <v>20</v>
      </c>
      <c r="R42" s="22">
        <v>30</v>
      </c>
      <c r="S42" s="35">
        <v>40</v>
      </c>
      <c r="T42" s="35">
        <v>50</v>
      </c>
      <c r="U42" s="35">
        <v>50</v>
      </c>
      <c r="V42" s="35">
        <v>50</v>
      </c>
    </row>
    <row r="43" spans="1:22" ht="15.6">
      <c r="A43" s="20" t="s">
        <v>54</v>
      </c>
      <c r="B43" s="9" t="s">
        <v>53</v>
      </c>
      <c r="C43" s="8" t="s">
        <v>3</v>
      </c>
      <c r="D43" s="8"/>
      <c r="E43" s="8"/>
      <c r="F43" s="8"/>
      <c r="G43" s="8"/>
      <c r="H43" s="8"/>
      <c r="I43" s="8"/>
      <c r="J43" s="10">
        <v>13867.8819</v>
      </c>
      <c r="K43" s="10">
        <v>0</v>
      </c>
      <c r="L43" s="10">
        <v>13867.8819</v>
      </c>
      <c r="M43" s="10">
        <v>0</v>
      </c>
      <c r="N43" s="10">
        <v>13867.8819</v>
      </c>
      <c r="O43" s="10">
        <v>0</v>
      </c>
      <c r="P43" s="11">
        <v>11418.6</v>
      </c>
      <c r="Q43" s="12">
        <v>10947.6</v>
      </c>
      <c r="R43" s="21">
        <f>R44</f>
        <v>17786.099999999999</v>
      </c>
      <c r="S43" s="34">
        <f t="shared" ref="S43:V43" si="7">S44</f>
        <v>20049.599999999999</v>
      </c>
      <c r="T43" s="34">
        <f t="shared" si="7"/>
        <v>19371.599999999999</v>
      </c>
      <c r="U43" s="34">
        <f t="shared" si="7"/>
        <v>18897.3</v>
      </c>
      <c r="V43" s="42">
        <f t="shared" si="7"/>
        <v>19059.5</v>
      </c>
    </row>
    <row r="44" spans="1:22" ht="15.6" outlineLevel="1">
      <c r="A44" s="8" t="s">
        <v>56</v>
      </c>
      <c r="B44" s="24" t="s">
        <v>55</v>
      </c>
      <c r="C44" s="8" t="s">
        <v>3</v>
      </c>
      <c r="D44" s="8"/>
      <c r="E44" s="8"/>
      <c r="F44" s="8"/>
      <c r="G44" s="8"/>
      <c r="H44" s="8"/>
      <c r="I44" s="8"/>
      <c r="J44" s="10">
        <v>13867.8819</v>
      </c>
      <c r="K44" s="10">
        <v>0</v>
      </c>
      <c r="L44" s="10">
        <v>13867.8819</v>
      </c>
      <c r="M44" s="10">
        <v>0</v>
      </c>
      <c r="N44" s="10">
        <v>13867.8819</v>
      </c>
      <c r="O44" s="10">
        <v>0</v>
      </c>
      <c r="P44" s="11">
        <v>11418.6</v>
      </c>
      <c r="Q44" s="12">
        <v>10947.6</v>
      </c>
      <c r="R44" s="22">
        <v>17786.099999999999</v>
      </c>
      <c r="S44" s="35">
        <v>20049.599999999999</v>
      </c>
      <c r="T44" s="35">
        <v>19371.599999999999</v>
      </c>
      <c r="U44" s="35">
        <v>18897.3</v>
      </c>
      <c r="V44" s="35">
        <v>19059.5</v>
      </c>
    </row>
    <row r="45" spans="1:22" ht="15.6">
      <c r="A45" s="20" t="s">
        <v>58</v>
      </c>
      <c r="B45" s="9" t="s">
        <v>57</v>
      </c>
      <c r="C45" s="8" t="s">
        <v>3</v>
      </c>
      <c r="D45" s="8"/>
      <c r="E45" s="8"/>
      <c r="F45" s="8"/>
      <c r="G45" s="8"/>
      <c r="H45" s="8"/>
      <c r="I45" s="8"/>
      <c r="J45" s="10">
        <v>2907.2633000000001</v>
      </c>
      <c r="K45" s="10">
        <v>0</v>
      </c>
      <c r="L45" s="10">
        <v>2907.2633000000001</v>
      </c>
      <c r="M45" s="10">
        <v>0</v>
      </c>
      <c r="N45" s="10">
        <v>2907.2633000000001</v>
      </c>
      <c r="O45" s="10">
        <v>0</v>
      </c>
      <c r="P45" s="11">
        <v>2887.1</v>
      </c>
      <c r="Q45" s="12">
        <v>2910.1</v>
      </c>
      <c r="R45" s="21">
        <f>R46+R47+R48+R49</f>
        <v>5925</v>
      </c>
      <c r="S45" s="34">
        <f t="shared" ref="S45:V45" si="8">S46+S47+S48+S49</f>
        <v>8079.5</v>
      </c>
      <c r="T45" s="34">
        <f t="shared" si="8"/>
        <v>7540.8</v>
      </c>
      <c r="U45" s="34">
        <f t="shared" si="8"/>
        <v>7580.8</v>
      </c>
      <c r="V45" s="42">
        <f t="shared" si="8"/>
        <v>7615.8</v>
      </c>
    </row>
    <row r="46" spans="1:22" ht="15.6" outlineLevel="1">
      <c r="A46" s="8" t="s">
        <v>60</v>
      </c>
      <c r="B46" s="24" t="s">
        <v>59</v>
      </c>
      <c r="C46" s="8" t="s">
        <v>3</v>
      </c>
      <c r="D46" s="8"/>
      <c r="E46" s="8"/>
      <c r="F46" s="8"/>
      <c r="G46" s="8"/>
      <c r="H46" s="8"/>
      <c r="I46" s="8"/>
      <c r="J46" s="10">
        <v>1055.2650000000001</v>
      </c>
      <c r="K46" s="10">
        <v>0</v>
      </c>
      <c r="L46" s="10">
        <v>1055.2650000000001</v>
      </c>
      <c r="M46" s="10">
        <v>0</v>
      </c>
      <c r="N46" s="10">
        <v>1055.2650000000001</v>
      </c>
      <c r="O46" s="10">
        <v>0</v>
      </c>
      <c r="P46" s="11">
        <v>816.1</v>
      </c>
      <c r="Q46" s="12">
        <v>816.1</v>
      </c>
      <c r="R46" s="22">
        <v>3113.5</v>
      </c>
      <c r="S46" s="35">
        <v>4083.3</v>
      </c>
      <c r="T46" s="35">
        <v>4083.3</v>
      </c>
      <c r="U46" s="35">
        <v>4083.3</v>
      </c>
      <c r="V46" s="35">
        <v>4083.3</v>
      </c>
    </row>
    <row r="47" spans="1:22" ht="15.6" outlineLevel="1">
      <c r="A47" s="8" t="s">
        <v>62</v>
      </c>
      <c r="B47" s="24" t="s">
        <v>61</v>
      </c>
      <c r="C47" s="8" t="s">
        <v>3</v>
      </c>
      <c r="D47" s="8"/>
      <c r="E47" s="8"/>
      <c r="F47" s="8"/>
      <c r="G47" s="8"/>
      <c r="H47" s="8"/>
      <c r="I47" s="8"/>
      <c r="J47" s="10">
        <v>605.1</v>
      </c>
      <c r="K47" s="10">
        <v>0</v>
      </c>
      <c r="L47" s="10">
        <v>605.1</v>
      </c>
      <c r="M47" s="10">
        <v>0</v>
      </c>
      <c r="N47" s="10">
        <v>605.1</v>
      </c>
      <c r="O47" s="10">
        <v>0</v>
      </c>
      <c r="P47" s="11">
        <v>761</v>
      </c>
      <c r="Q47" s="12">
        <v>784</v>
      </c>
      <c r="R47" s="22">
        <v>752.6</v>
      </c>
      <c r="S47" s="35">
        <v>871</v>
      </c>
      <c r="T47" s="35">
        <v>910</v>
      </c>
      <c r="U47" s="35">
        <v>960</v>
      </c>
      <c r="V47" s="35">
        <v>995</v>
      </c>
    </row>
    <row r="48" spans="1:22" ht="15.6" outlineLevel="1">
      <c r="A48" s="8" t="s">
        <v>64</v>
      </c>
      <c r="B48" s="24" t="s">
        <v>63</v>
      </c>
      <c r="C48" s="8" t="s">
        <v>3</v>
      </c>
      <c r="D48" s="8"/>
      <c r="E48" s="8"/>
      <c r="F48" s="8"/>
      <c r="G48" s="8"/>
      <c r="H48" s="8"/>
      <c r="I48" s="8"/>
      <c r="J48" s="10">
        <v>1160</v>
      </c>
      <c r="K48" s="10">
        <v>0</v>
      </c>
      <c r="L48" s="10">
        <v>1160</v>
      </c>
      <c r="M48" s="10">
        <v>0</v>
      </c>
      <c r="N48" s="10">
        <v>1160</v>
      </c>
      <c r="O48" s="10">
        <v>0</v>
      </c>
      <c r="P48" s="11">
        <v>1310</v>
      </c>
      <c r="Q48" s="12">
        <v>1310</v>
      </c>
      <c r="R48" s="22">
        <v>1951.7</v>
      </c>
      <c r="S48" s="35">
        <v>2996.5</v>
      </c>
      <c r="T48" s="35">
        <v>2420.3000000000002</v>
      </c>
      <c r="U48" s="35">
        <v>2420.3000000000002</v>
      </c>
      <c r="V48" s="35">
        <v>2420.3000000000002</v>
      </c>
    </row>
    <row r="49" spans="1:22" ht="31.2" outlineLevel="1">
      <c r="A49" s="8" t="s">
        <v>66</v>
      </c>
      <c r="B49" s="24" t="s">
        <v>65</v>
      </c>
      <c r="C49" s="8" t="s">
        <v>3</v>
      </c>
      <c r="D49" s="8"/>
      <c r="E49" s="8"/>
      <c r="F49" s="8"/>
      <c r="G49" s="8"/>
      <c r="H49" s="8"/>
      <c r="I49" s="8"/>
      <c r="J49" s="10">
        <v>86.898300000000006</v>
      </c>
      <c r="K49" s="10">
        <v>0</v>
      </c>
      <c r="L49" s="10">
        <v>86.898300000000006</v>
      </c>
      <c r="M49" s="10">
        <v>0</v>
      </c>
      <c r="N49" s="10">
        <v>86.898300000000006</v>
      </c>
      <c r="O49" s="10">
        <v>0</v>
      </c>
      <c r="P49" s="11">
        <v>0</v>
      </c>
      <c r="Q49" s="12">
        <v>0</v>
      </c>
      <c r="R49" s="22">
        <v>107.2</v>
      </c>
      <c r="S49" s="35">
        <v>128.69999999999999</v>
      </c>
      <c r="T49" s="35">
        <v>127.2</v>
      </c>
      <c r="U49" s="35">
        <v>117.2</v>
      </c>
      <c r="V49" s="35">
        <v>117.2</v>
      </c>
    </row>
    <row r="50" spans="1:22" ht="31.2">
      <c r="A50" s="20" t="s">
        <v>68</v>
      </c>
      <c r="B50" s="9" t="s">
        <v>67</v>
      </c>
      <c r="C50" s="8" t="s">
        <v>3</v>
      </c>
      <c r="D50" s="8"/>
      <c r="E50" s="8"/>
      <c r="F50" s="8"/>
      <c r="G50" s="8"/>
      <c r="H50" s="8"/>
      <c r="I50" s="8"/>
      <c r="J50" s="10">
        <v>3151.7350000000001</v>
      </c>
      <c r="K50" s="10">
        <v>0</v>
      </c>
      <c r="L50" s="10">
        <v>3151.7350000000001</v>
      </c>
      <c r="M50" s="10">
        <v>0</v>
      </c>
      <c r="N50" s="10">
        <v>3151.7350000000001</v>
      </c>
      <c r="O50" s="10">
        <v>0</v>
      </c>
      <c r="P50" s="11">
        <v>20</v>
      </c>
      <c r="Q50" s="12">
        <v>20</v>
      </c>
      <c r="R50" s="21">
        <f>R51</f>
        <v>39.5</v>
      </c>
      <c r="S50" s="34">
        <f t="shared" ref="S50" si="9">S51</f>
        <v>46.2</v>
      </c>
      <c r="T50" s="34">
        <f>T51</f>
        <v>118.7</v>
      </c>
      <c r="U50" s="34">
        <f t="shared" ref="U50:V50" si="10">U51</f>
        <v>58</v>
      </c>
      <c r="V50" s="34">
        <f t="shared" si="10"/>
        <v>57.9</v>
      </c>
    </row>
    <row r="51" spans="1:22" ht="15.6" outlineLevel="1">
      <c r="A51" s="8" t="s">
        <v>70</v>
      </c>
      <c r="B51" s="24" t="s">
        <v>69</v>
      </c>
      <c r="C51" s="8" t="s">
        <v>3</v>
      </c>
      <c r="D51" s="8"/>
      <c r="E51" s="8"/>
      <c r="F51" s="8"/>
      <c r="G51" s="8"/>
      <c r="H51" s="8"/>
      <c r="I51" s="8"/>
      <c r="J51" s="10">
        <v>3151.7350000000001</v>
      </c>
      <c r="K51" s="10">
        <v>0</v>
      </c>
      <c r="L51" s="10">
        <v>3151.7350000000001</v>
      </c>
      <c r="M51" s="10">
        <v>0</v>
      </c>
      <c r="N51" s="10">
        <v>3151.7350000000001</v>
      </c>
      <c r="O51" s="10">
        <v>0</v>
      </c>
      <c r="P51" s="11">
        <v>20</v>
      </c>
      <c r="Q51" s="12">
        <v>20</v>
      </c>
      <c r="R51" s="22">
        <v>39.5</v>
      </c>
      <c r="S51" s="35">
        <v>46.2</v>
      </c>
      <c r="T51" s="35">
        <v>118.7</v>
      </c>
      <c r="U51" s="35">
        <v>58</v>
      </c>
      <c r="V51" s="35">
        <v>57.9</v>
      </c>
    </row>
    <row r="52" spans="1:22" ht="52.8" customHeight="1">
      <c r="A52" s="20" t="s">
        <v>72</v>
      </c>
      <c r="B52" s="9" t="s">
        <v>71</v>
      </c>
      <c r="C52" s="9" t="s">
        <v>71</v>
      </c>
      <c r="D52" s="9" t="s">
        <v>71</v>
      </c>
      <c r="E52" s="9" t="s">
        <v>71</v>
      </c>
      <c r="F52" s="9" t="s">
        <v>71</v>
      </c>
      <c r="G52" s="9" t="s">
        <v>71</v>
      </c>
      <c r="H52" s="9" t="s">
        <v>71</v>
      </c>
      <c r="I52" s="9" t="s">
        <v>71</v>
      </c>
      <c r="J52" s="9" t="s">
        <v>71</v>
      </c>
      <c r="K52" s="9" t="s">
        <v>71</v>
      </c>
      <c r="L52" s="9" t="s">
        <v>71</v>
      </c>
      <c r="M52" s="9" t="s">
        <v>71</v>
      </c>
      <c r="N52" s="9" t="s">
        <v>71</v>
      </c>
      <c r="O52" s="9" t="s">
        <v>71</v>
      </c>
      <c r="P52" s="9" t="s">
        <v>71</v>
      </c>
      <c r="Q52" s="9" t="s">
        <v>71</v>
      </c>
      <c r="R52" s="29">
        <f>R53</f>
        <v>0</v>
      </c>
      <c r="S52" s="38">
        <f t="shared" ref="S52:V52" si="11">S53</f>
        <v>0</v>
      </c>
      <c r="T52" s="38">
        <f t="shared" si="11"/>
        <v>0</v>
      </c>
      <c r="U52" s="38">
        <f t="shared" si="11"/>
        <v>0</v>
      </c>
      <c r="V52" s="38">
        <f t="shared" si="11"/>
        <v>0</v>
      </c>
    </row>
    <row r="53" spans="1:22" ht="31.2" outlineLevel="1">
      <c r="A53" s="8" t="s">
        <v>74</v>
      </c>
      <c r="B53" s="24" t="s">
        <v>73</v>
      </c>
      <c r="C53" s="8" t="s">
        <v>3</v>
      </c>
      <c r="D53" s="8"/>
      <c r="E53" s="8"/>
      <c r="F53" s="8"/>
      <c r="G53" s="8"/>
      <c r="H53" s="8"/>
      <c r="I53" s="8"/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1">
        <v>20</v>
      </c>
      <c r="Q53" s="12">
        <v>20</v>
      </c>
      <c r="R53" s="22">
        <v>0</v>
      </c>
      <c r="S53" s="35">
        <v>0</v>
      </c>
      <c r="T53" s="35">
        <v>0</v>
      </c>
      <c r="U53" s="35">
        <v>0</v>
      </c>
      <c r="V53" s="35">
        <v>0</v>
      </c>
    </row>
    <row r="54" spans="1:22" ht="30" customHeight="1">
      <c r="A54" s="13"/>
      <c r="B54" s="46" t="s">
        <v>75</v>
      </c>
      <c r="C54" s="46"/>
      <c r="D54" s="46"/>
      <c r="E54" s="14"/>
      <c r="F54" s="14"/>
      <c r="G54" s="14"/>
      <c r="H54" s="14"/>
      <c r="I54" s="14"/>
      <c r="J54" s="15">
        <v>91677.857799999998</v>
      </c>
      <c r="K54" s="15">
        <v>0</v>
      </c>
      <c r="L54" s="15">
        <v>91677.857799999998</v>
      </c>
      <c r="M54" s="15">
        <v>0</v>
      </c>
      <c r="N54" s="15">
        <v>91677.857799999998</v>
      </c>
      <c r="O54" s="15">
        <v>0</v>
      </c>
      <c r="P54" s="16">
        <v>75995</v>
      </c>
      <c r="Q54" s="16">
        <v>73358.3</v>
      </c>
      <c r="R54" s="21">
        <f>R12+R21+R24+R27+R32+R36+R38+R43+R45+R50+R52</f>
        <v>134415.20000000001</v>
      </c>
      <c r="S54" s="21">
        <f>S12+S21+S24+S27+S32+S36+S38+S43+S45+S50+S52</f>
        <v>156917.30000000002</v>
      </c>
      <c r="T54" s="34">
        <f t="shared" ref="T54:V54" si="12">T12+T21+T24+T27+T32+T36+T38+T43+T45+T50+T52</f>
        <v>163771.90000000002</v>
      </c>
      <c r="U54" s="34">
        <f t="shared" si="12"/>
        <v>130000</v>
      </c>
      <c r="V54" s="42">
        <f t="shared" si="12"/>
        <v>137089.69999999998</v>
      </c>
    </row>
    <row r="55" spans="1:22" ht="31.8" customHeight="1">
      <c r="A55" s="50" t="s">
        <v>89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ht="25.65" customHeight="1"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</sheetData>
  <mergeCells count="8">
    <mergeCell ref="A8:V8"/>
    <mergeCell ref="T1:V1"/>
    <mergeCell ref="T2:V2"/>
    <mergeCell ref="B54:D54"/>
    <mergeCell ref="B56:R56"/>
    <mergeCell ref="A10:V10"/>
    <mergeCell ref="A9:V9"/>
    <mergeCell ref="A55:V55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FB410-64CA-4264-A9B7-8276816E0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 пояснительную</vt:lpstr>
      <vt:lpstr>Документ</vt:lpstr>
      <vt:lpstr>'В пояснительную'!Заголовки_для_печати</vt:lpstr>
      <vt:lpstr>Документ!Заголовки_для_печати</vt:lpstr>
      <vt:lpstr>'В пояснительную'!Область_печати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USER19\Admin</dc:creator>
  <cp:lastModifiedBy>Нач. бюджета</cp:lastModifiedBy>
  <cp:lastPrinted>2023-11-10T08:56:52Z</cp:lastPrinted>
  <dcterms:created xsi:type="dcterms:W3CDTF">2020-01-20T07:34:45Z</dcterms:created>
  <dcterms:modified xsi:type="dcterms:W3CDTF">2023-11-15T12:31:56Z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27.12.2016 08_33_46)(3).xlsx</vt:lpwstr>
  </property>
  <property fmtid="{D5CDD505-2E9C-101B-9397-08002B2CF9AE}" pid="3" name="Название отчета">
    <vt:lpwstr>Вариант (новый от 27.12.2016 08_33_46)(3).xlsx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