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195" windowHeight="9120"/>
  </bookViews>
  <sheets>
    <sheet name="Лист1" sheetId="1" r:id="rId1"/>
  </sheets>
  <definedNames>
    <definedName name="_xlnm.Print_Area" localSheetId="0">Лист1!$A$1:$E$86</definedName>
  </definedNames>
  <calcPr calcId="125725"/>
</workbook>
</file>

<file path=xl/calcChain.xml><?xml version="1.0" encoding="utf-8"?>
<calcChain xmlns="http://schemas.openxmlformats.org/spreadsheetml/2006/main">
  <c r="D40" i="1"/>
  <c r="D41"/>
  <c r="D42"/>
  <c r="D43"/>
  <c r="D44"/>
  <c r="D45"/>
  <c r="D46"/>
  <c r="D47"/>
  <c r="D48"/>
  <c r="D50"/>
  <c r="D52"/>
  <c r="D53"/>
  <c r="D54"/>
  <c r="D55"/>
  <c r="D57"/>
  <c r="D58"/>
  <c r="D59"/>
  <c r="D60"/>
  <c r="D62"/>
  <c r="D63"/>
  <c r="D64"/>
  <c r="D65"/>
  <c r="D66"/>
  <c r="D68"/>
  <c r="D70"/>
  <c r="D71"/>
  <c r="D72"/>
  <c r="D74"/>
  <c r="D75"/>
  <c r="D76"/>
  <c r="D78"/>
  <c r="D79"/>
  <c r="D80"/>
  <c r="D81"/>
  <c r="D82"/>
  <c r="D83"/>
  <c r="C61"/>
  <c r="D61" s="1"/>
  <c r="B61"/>
  <c r="B77"/>
  <c r="B67"/>
  <c r="C56"/>
  <c r="D56" s="1"/>
  <c r="B56"/>
  <c r="C51"/>
  <c r="D51" s="1"/>
  <c r="B51"/>
  <c r="C39"/>
  <c r="B39"/>
  <c r="C67"/>
  <c r="D67" s="1"/>
  <c r="D18"/>
  <c r="D13"/>
  <c r="D12"/>
  <c r="B15"/>
  <c r="D29"/>
  <c r="D28"/>
  <c r="D27"/>
  <c r="D26"/>
  <c r="D23"/>
  <c r="D21"/>
  <c r="D20"/>
  <c r="D19"/>
  <c r="D17"/>
  <c r="D16"/>
  <c r="D14"/>
  <c r="D11"/>
  <c r="D10"/>
  <c r="D9"/>
  <c r="D8"/>
  <c r="D7"/>
  <c r="D6"/>
  <c r="C15"/>
  <c r="B86" l="1"/>
  <c r="D15"/>
  <c r="C5"/>
  <c r="B5"/>
  <c r="C77"/>
  <c r="C25"/>
  <c r="B25"/>
  <c r="C86" l="1"/>
  <c r="D86" s="1"/>
  <c r="D77"/>
  <c r="D25"/>
  <c r="D5"/>
  <c r="B4"/>
  <c r="C4"/>
  <c r="C32"/>
  <c r="B32"/>
  <c r="D39"/>
  <c r="D32" l="1"/>
  <c r="D4"/>
</calcChain>
</file>

<file path=xl/sharedStrings.xml><?xml version="1.0" encoding="utf-8"?>
<sst xmlns="http://schemas.openxmlformats.org/spreadsheetml/2006/main" count="88" uniqueCount="87">
  <si>
    <t>(тыс. руб.)</t>
  </si>
  <si>
    <t>% исполнения</t>
  </si>
  <si>
    <t xml:space="preserve">1. Налоговые доходы, в т.ч. </t>
  </si>
  <si>
    <t>Налог на доходы физических лиц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</si>
  <si>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</si>
  <si>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 (в т.ч. патент)</t>
  </si>
  <si>
    <t xml:space="preserve">Единый сельскохозяйственный налог </t>
  </si>
  <si>
    <t>Налог на имущество организаций</t>
  </si>
  <si>
    <t>Государственная пошлина</t>
  </si>
  <si>
    <t>2. Неналоговые доходы</t>
  </si>
  <si>
    <t>Иные межбюджетные трансферты</t>
  </si>
  <si>
    <t>Прочие  безвозмездные поступления</t>
  </si>
  <si>
    <t>Всего доходов:</t>
  </si>
  <si>
    <t xml:space="preserve"> </t>
  </si>
  <si>
    <t>годовой</t>
  </si>
  <si>
    <t>% испол</t>
  </si>
  <si>
    <t xml:space="preserve">Наименование </t>
  </si>
  <si>
    <t>план</t>
  </si>
  <si>
    <t>исполнение</t>
  </si>
  <si>
    <t>нения</t>
  </si>
  <si>
    <t>п/раздел 0104- органы м/самоуправления</t>
  </si>
  <si>
    <t xml:space="preserve">п/раздел 0309- защита населения от ЧС </t>
  </si>
  <si>
    <t>п\разд.0310- пожарная безопасность</t>
  </si>
  <si>
    <t>в т.ч. п/раздел 0405- сельское хозяйство</t>
  </si>
  <si>
    <t>п/раздел 0408-транспорт</t>
  </si>
  <si>
    <t>п/раздел 0409 - дорожное хозяйство</t>
  </si>
  <si>
    <t xml:space="preserve">п/раздел 0412-другие вопр.в обл.нац.политики </t>
  </si>
  <si>
    <t>в т.ч.п/раздел 0701- дошкольное образование</t>
  </si>
  <si>
    <t>п/раздел 0702- общее образование</t>
  </si>
  <si>
    <t>п/раздел 0707-молодежная политика</t>
  </si>
  <si>
    <t>в т.ч. п/раздел 1001- пенсии</t>
  </si>
  <si>
    <t>п/раздел 1003-соц.обеспеч.населения</t>
  </si>
  <si>
    <t>п/раздел 1004-охрана семьи и детства</t>
  </si>
  <si>
    <t>И Т О Г О</t>
  </si>
  <si>
    <t>п\раздел 0111- резервный фонд</t>
  </si>
  <si>
    <t>Акцизы, реализуемые на территории РФ</t>
  </si>
  <si>
    <t>п/ раздел 0107- проведение выборов и референдумов</t>
  </si>
  <si>
    <t>п/раздел 0709-другие вопросы в области образования</t>
  </si>
  <si>
    <t>п/раздел 0314 - другие вопросы  в области национальной безопасности</t>
  </si>
  <si>
    <t>п\раздел  0105-присяжные заседатели</t>
  </si>
  <si>
    <t>п\раздел  0106- председатель КСП</t>
  </si>
  <si>
    <t>п/раздел 0113 -другие общегосударственные вопросы</t>
  </si>
  <si>
    <t>п/раздел 1006-другие вопросы в области социальной политики</t>
  </si>
  <si>
    <t>5. Возврат остатков субсидий, субвенций</t>
  </si>
  <si>
    <t>п/раздел 0703-  Дополнительное образование детей</t>
  </si>
  <si>
    <t>п\раздел  0103-проезд депутатов, ключ СБИС</t>
  </si>
  <si>
    <t>СОЦИАЛЬНАЯ ПОЛИТИКА-1000</t>
  </si>
  <si>
    <t>ОБСЛУЖЖИВАНИЕ ГОСУДАРСТВЕННОГО  И МУНИЦИПАЛЬНОГО   ДОЛГА-1300</t>
  </si>
  <si>
    <t>МЕЖБЮДЖЕТНЫЕ ТРАНСФЕРТЫ-1400</t>
  </si>
  <si>
    <t>Национальная экономика-0400</t>
  </si>
  <si>
    <t>НАЦИОНАЛЬНАЯ БЕЗОПАСНОСТЬ-0300</t>
  </si>
  <si>
    <t>МОБИЛИЗАЦИОННАЯ И ВНЕВОЙСКОВАЯ ПОДГОТОВКА- воинский учет-0203</t>
  </si>
  <si>
    <t>УПРАВЛЕНИЕ-0100</t>
  </si>
  <si>
    <t>Массовый  спорт- 1100</t>
  </si>
  <si>
    <t>КУЛЬТУРА- 0800</t>
  </si>
  <si>
    <t>ОБРАЗОВАНИЕ- 0700</t>
  </si>
  <si>
    <t>ОХРАНА ОКРУЖАЮЩЕЙ СРЕДЫ -0600</t>
  </si>
  <si>
    <t>Доходы , полученные в виде арендной платы за земельные участки</t>
  </si>
  <si>
    <t>Доходы от сдачи в аренду имущества, прочие 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</si>
  <si>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</si>
  <si>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</si>
  <si>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 xml:space="preserve">Доходы от компенсации затрат </t>
  </si>
  <si>
    <t>Доходы от продажи имущества и земельных участков</t>
  </si>
  <si>
    <t>Штрафы</t>
  </si>
  <si>
    <t>Прочие неналоговые доходы</t>
  </si>
  <si>
    <t xml:space="preserve">субсидии </t>
  </si>
  <si>
    <t xml:space="preserve">субвенции </t>
  </si>
  <si>
    <t>фактическое (кассовое)</t>
  </si>
  <si>
    <t>НАЛОГОВЫЕ И НЕНАЛОГОВЫЕ ДОХОДЫ, всего:</t>
  </si>
  <si>
    <t>п/раздел 0503-благоустройства</t>
  </si>
  <si>
    <t>Жилищно-коммунальное хозяйство-0500</t>
  </si>
  <si>
    <t>Наименование доходов бюджета</t>
  </si>
  <si>
    <t xml:space="preserve">Уточненный объем доходов  бюджета муниципального округа , утвержденный на последнюю дату </t>
  </si>
  <si>
    <t>Налог на имущество физических лиц</t>
  </si>
  <si>
    <t>Земельный налог</t>
  </si>
  <si>
    <t>Прочие доходы от использования имущества</t>
  </si>
  <si>
    <t>п\раздел  0102 глава округа</t>
  </si>
  <si>
    <t>п/раздел 0502-коммунальное хозяйство</t>
  </si>
  <si>
    <t>п/раздел 0705-профессиональная подготовка,переподготовка  и повышение квалификации</t>
  </si>
  <si>
    <t xml:space="preserve">ИСПОЛНЕНИЕ БЮДЖЕТА  БОГОРОДСКОГО МУНИЦИПАЛЬНОГО ОКРУГА </t>
  </si>
  <si>
    <t>3. Безвозмездные поступления (без внутренних оборотов), в том числе:</t>
  </si>
  <si>
    <t xml:space="preserve">Дотации </t>
  </si>
  <si>
    <t>п/раздел 0501- жилищное хозяйство</t>
  </si>
  <si>
    <t>Здравоохранение-0900</t>
  </si>
  <si>
    <t xml:space="preserve">                                               по расходам    на 01.10.2020 года</t>
  </si>
  <si>
    <t>Сведения о исполнении   бюджета Богородского муниципального округа по доходам на 01.10.2020 года.</t>
  </si>
  <si>
    <t xml:space="preserve">Фактический объем доходов бюджета муниципального округа  на 01.10.2020 года 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</si>
</sst>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.0"/>
    <numFmt numFmtId="166" formatCode="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/>
    </xf>
    <xf numFmtId="164" fontId="2" fillId="0" borderId="0" xfId="1" applyNumberFormat="1" applyFont="1" applyBorder="1"/>
    <xf numFmtId="164" fontId="0" fillId="0" borderId="0" xfId="1" applyNumberFormat="1" applyFont="1" applyBorder="1"/>
    <xf numFmtId="9" fontId="0" fillId="0" borderId="0" xfId="1" applyFont="1" applyBorder="1"/>
    <xf numFmtId="9" fontId="2" fillId="0" borderId="0" xfId="1" applyFont="1" applyBorder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3" fillId="0" borderId="1" xfId="1" applyNumberFormat="1" applyFont="1" applyBorder="1"/>
    <xf numFmtId="164" fontId="3" fillId="0" borderId="0" xfId="1" applyNumberFormat="1" applyFont="1" applyBorder="1"/>
    <xf numFmtId="164" fontId="6" fillId="0" borderId="0" xfId="1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Font="1" applyBorder="1"/>
    <xf numFmtId="0" fontId="3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165" fontId="0" fillId="0" borderId="0" xfId="0" applyNumberFormat="1"/>
    <xf numFmtId="0" fontId="0" fillId="0" borderId="1" xfId="1" applyNumberFormat="1" applyFont="1" applyBorder="1" applyAlignment="1">
      <alignment horizontal="right"/>
    </xf>
    <xf numFmtId="0" fontId="2" fillId="0" borderId="0" xfId="0" applyFont="1" applyBorder="1"/>
    <xf numFmtId="0" fontId="3" fillId="0" borderId="0" xfId="0" applyFont="1" applyBorder="1"/>
    <xf numFmtId="0" fontId="5" fillId="0" borderId="1" xfId="0" applyFont="1" applyFill="1" applyBorder="1" applyAlignment="1">
      <alignment vertical="top"/>
    </xf>
    <xf numFmtId="0" fontId="3" fillId="0" borderId="5" xfId="0" applyFont="1" applyBorder="1" applyAlignment="1">
      <alignment wrapText="1"/>
    </xf>
    <xf numFmtId="166" fontId="2" fillId="0" borderId="1" xfId="0" applyNumberFormat="1" applyFont="1" applyBorder="1"/>
    <xf numFmtId="166" fontId="3" fillId="0" borderId="1" xfId="0" applyNumberFormat="1" applyFont="1" applyBorder="1"/>
    <xf numFmtId="166" fontId="0" fillId="0" borderId="1" xfId="0" applyNumberFormat="1" applyFont="1" applyBorder="1"/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3" fillId="0" borderId="5" xfId="0" applyFont="1" applyBorder="1"/>
    <xf numFmtId="0" fontId="4" fillId="2" borderId="1" xfId="0" applyFont="1" applyFill="1" applyBorder="1" applyAlignment="1">
      <alignment vertical="top" wrapText="1"/>
    </xf>
    <xf numFmtId="0" fontId="0" fillId="0" borderId="6" xfId="0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7"/>
  <sheetViews>
    <sheetView tabSelected="1" topLeftCell="A49" zoomScaleSheetLayoutView="124" workbookViewId="0">
      <selection activeCell="D86" sqref="D86"/>
    </sheetView>
  </sheetViews>
  <sheetFormatPr defaultRowHeight="12.75"/>
  <cols>
    <col min="1" max="1" width="42.42578125" customWidth="1"/>
    <col min="2" max="2" width="15.5703125" customWidth="1"/>
    <col min="3" max="4" width="13.28515625" customWidth="1"/>
    <col min="5" max="5" width="13.28515625" hidden="1" customWidth="1"/>
    <col min="6" max="6" width="10.7109375" customWidth="1"/>
  </cols>
  <sheetData>
    <row r="1" spans="1:5" ht="40.5" customHeight="1">
      <c r="A1" s="47" t="s">
        <v>85</v>
      </c>
      <c r="B1" s="47"/>
      <c r="C1" s="47"/>
      <c r="D1" s="47"/>
      <c r="E1" s="47"/>
    </row>
    <row r="2" spans="1:5" ht="15.75">
      <c r="A2" s="24"/>
      <c r="B2" s="24"/>
      <c r="C2" s="26" t="s">
        <v>0</v>
      </c>
      <c r="D2" s="26"/>
      <c r="E2" s="25"/>
    </row>
    <row r="3" spans="1:5" ht="120" customHeight="1">
      <c r="A3" s="41" t="s">
        <v>71</v>
      </c>
      <c r="B3" s="41" t="s">
        <v>72</v>
      </c>
      <c r="C3" s="41" t="s">
        <v>86</v>
      </c>
      <c r="D3" s="41" t="s">
        <v>1</v>
      </c>
    </row>
    <row r="4" spans="1:5" ht="31.5">
      <c r="A4" s="2" t="s">
        <v>68</v>
      </c>
      <c r="B4" s="43">
        <f>B5+B15</f>
        <v>21981</v>
      </c>
      <c r="C4" s="43">
        <f>C5+C15</f>
        <v>16430.900000000001</v>
      </c>
      <c r="D4" s="44">
        <f t="shared" ref="D4:D32" si="0">C4/B4</f>
        <v>0.74750466311814756</v>
      </c>
    </row>
    <row r="5" spans="1:5" ht="15.75">
      <c r="A5" s="2" t="s">
        <v>2</v>
      </c>
      <c r="B5" s="23">
        <f>SUM(B6:B14)</f>
        <v>18435.2</v>
      </c>
      <c r="C5" s="23">
        <f>SUM(C6:C14)</f>
        <v>13401.1</v>
      </c>
      <c r="D5" s="44">
        <f t="shared" si="0"/>
        <v>0.72693000347161951</v>
      </c>
    </row>
    <row r="6" spans="1:5" ht="15.75">
      <c r="A6" s="3" t="s">
        <v>3</v>
      </c>
      <c r="B6" s="23">
        <v>11391.2</v>
      </c>
      <c r="C6" s="23">
        <v>9045.2000000000007</v>
      </c>
      <c r="D6" s="44">
        <f t="shared" si="0"/>
        <v>0.79405154856380367</v>
      </c>
    </row>
    <row r="7" spans="1:5" ht="15.75">
      <c r="A7" s="3" t="s">
        <v>35</v>
      </c>
      <c r="B7" s="23">
        <v>3182.4</v>
      </c>
      <c r="C7" s="23">
        <v>2099.4</v>
      </c>
      <c r="D7" s="44">
        <f t="shared" si="0"/>
        <v>0.65969079939668174</v>
      </c>
    </row>
    <row r="8" spans="1:5" ht="31.5">
      <c r="A8" s="3" t="s">
        <v>4</v>
      </c>
      <c r="B8" s="23">
        <v>1240</v>
      </c>
      <c r="C8" s="23">
        <v>1001</v>
      </c>
      <c r="D8" s="44">
        <f t="shared" si="0"/>
        <v>0.80725806451612903</v>
      </c>
    </row>
    <row r="9" spans="1:5" ht="47.25">
      <c r="A9" s="3" t="s">
        <v>5</v>
      </c>
      <c r="B9" s="23">
        <v>214.6</v>
      </c>
      <c r="C9" s="23">
        <v>173.1</v>
      </c>
      <c r="D9" s="44">
        <f t="shared" si="0"/>
        <v>0.80661696178937559</v>
      </c>
    </row>
    <row r="10" spans="1:5" ht="15.75">
      <c r="A10" s="3" t="s">
        <v>6</v>
      </c>
      <c r="B10" s="43">
        <v>17.8</v>
      </c>
      <c r="C10" s="43">
        <v>0.4</v>
      </c>
      <c r="D10" s="44">
        <f t="shared" si="0"/>
        <v>2.247191011235955E-2</v>
      </c>
    </row>
    <row r="11" spans="1:5" ht="15.75">
      <c r="A11" s="3" t="s">
        <v>7</v>
      </c>
      <c r="B11" s="43">
        <v>193.2</v>
      </c>
      <c r="C11" s="43">
        <v>166.3</v>
      </c>
      <c r="D11" s="44">
        <f t="shared" si="0"/>
        <v>0.86076604554865432</v>
      </c>
    </row>
    <row r="12" spans="1:5" ht="15.75">
      <c r="A12" s="3" t="s">
        <v>73</v>
      </c>
      <c r="B12" s="43">
        <v>471</v>
      </c>
      <c r="C12" s="43">
        <v>55</v>
      </c>
      <c r="D12" s="44">
        <f t="shared" si="0"/>
        <v>0.11677282377919321</v>
      </c>
    </row>
    <row r="13" spans="1:5" ht="15.75">
      <c r="A13" s="3" t="s">
        <v>74</v>
      </c>
      <c r="B13" s="43">
        <v>1457</v>
      </c>
      <c r="C13" s="43">
        <v>612.20000000000005</v>
      </c>
      <c r="D13" s="44">
        <f t="shared" si="0"/>
        <v>0.42017844886753608</v>
      </c>
    </row>
    <row r="14" spans="1:5" ht="15.75">
      <c r="A14" s="3" t="s">
        <v>8</v>
      </c>
      <c r="B14" s="23">
        <v>268</v>
      </c>
      <c r="C14" s="23">
        <v>248.5</v>
      </c>
      <c r="D14" s="44">
        <f t="shared" si="0"/>
        <v>0.92723880597014929</v>
      </c>
    </row>
    <row r="15" spans="1:5" ht="15.75">
      <c r="A15" s="4" t="s">
        <v>9</v>
      </c>
      <c r="B15" s="43">
        <f>SUM(B16:B24)</f>
        <v>3545.7999999999997</v>
      </c>
      <c r="C15" s="23">
        <f>SUM(C16:C24)</f>
        <v>3029.7999999999997</v>
      </c>
      <c r="D15" s="44">
        <f t="shared" si="0"/>
        <v>0.85447571775057818</v>
      </c>
    </row>
    <row r="16" spans="1:5" ht="31.5">
      <c r="A16" s="3" t="s">
        <v>57</v>
      </c>
      <c r="B16" s="23">
        <v>634</v>
      </c>
      <c r="C16" s="43">
        <v>601.1</v>
      </c>
      <c r="D16" s="44">
        <f t="shared" si="0"/>
        <v>0.94810725552050479</v>
      </c>
    </row>
    <row r="17" spans="1:6" ht="47.25">
      <c r="A17" s="3" t="s">
        <v>58</v>
      </c>
      <c r="B17" s="23">
        <v>367.9</v>
      </c>
      <c r="C17" s="23">
        <v>314.3</v>
      </c>
      <c r="D17" s="44">
        <f t="shared" si="0"/>
        <v>0.85430823593367766</v>
      </c>
    </row>
    <row r="18" spans="1:6" ht="31.5">
      <c r="A18" s="3" t="s">
        <v>75</v>
      </c>
      <c r="B18" s="23">
        <v>477.9</v>
      </c>
      <c r="C18" s="23">
        <v>409.5</v>
      </c>
      <c r="D18" s="44">
        <f t="shared" si="0"/>
        <v>0.85687382297551795</v>
      </c>
    </row>
    <row r="19" spans="1:6" ht="31.5">
      <c r="A19" s="3" t="s">
        <v>59</v>
      </c>
      <c r="B19" s="23">
        <v>27.7</v>
      </c>
      <c r="C19" s="23">
        <v>138.5</v>
      </c>
      <c r="D19" s="44">
        <f t="shared" si="0"/>
        <v>5</v>
      </c>
    </row>
    <row r="20" spans="1:6" ht="15.75">
      <c r="A20" s="3" t="s">
        <v>60</v>
      </c>
      <c r="B20" s="23">
        <v>1771.6</v>
      </c>
      <c r="C20" s="23">
        <v>972.4</v>
      </c>
      <c r="D20" s="44">
        <f t="shared" si="0"/>
        <v>0.54888236622262365</v>
      </c>
    </row>
    <row r="21" spans="1:6" ht="15.75">
      <c r="A21" s="3" t="s">
        <v>61</v>
      </c>
      <c r="B21" s="23">
        <v>248.7</v>
      </c>
      <c r="C21" s="23">
        <v>265.7</v>
      </c>
      <c r="D21" s="44">
        <f t="shared" si="0"/>
        <v>1.0683554483313229</v>
      </c>
    </row>
    <row r="22" spans="1:6" ht="31.5">
      <c r="A22" s="3" t="s">
        <v>62</v>
      </c>
      <c r="B22" s="23">
        <v>0</v>
      </c>
      <c r="C22" s="23">
        <v>250</v>
      </c>
      <c r="D22" s="44">
        <v>0</v>
      </c>
    </row>
    <row r="23" spans="1:6" ht="15.75">
      <c r="A23" s="3" t="s">
        <v>63</v>
      </c>
      <c r="B23" s="23">
        <v>18</v>
      </c>
      <c r="C23" s="23">
        <v>77.7</v>
      </c>
      <c r="D23" s="44">
        <f t="shared" si="0"/>
        <v>4.3166666666666664</v>
      </c>
    </row>
    <row r="24" spans="1:6" ht="15.75">
      <c r="A24" s="3" t="s">
        <v>64</v>
      </c>
      <c r="B24" s="23">
        <v>0</v>
      </c>
      <c r="C24" s="23">
        <v>0.6</v>
      </c>
      <c r="D24" s="44"/>
    </row>
    <row r="25" spans="1:6" ht="31.5">
      <c r="A25" s="4" t="s">
        <v>80</v>
      </c>
      <c r="B25" s="43">
        <f>SUM(B26:B31)</f>
        <v>73707.5</v>
      </c>
      <c r="C25" s="43">
        <f>SUM(C26:C31)</f>
        <v>54540.200000000004</v>
      </c>
      <c r="D25" s="44">
        <f t="shared" si="0"/>
        <v>0.73995455007970701</v>
      </c>
    </row>
    <row r="26" spans="1:6" ht="15.75">
      <c r="A26" s="3" t="s">
        <v>81</v>
      </c>
      <c r="B26" s="43">
        <v>26619.8</v>
      </c>
      <c r="C26" s="43">
        <v>20085.8</v>
      </c>
      <c r="D26" s="44">
        <f t="shared" si="0"/>
        <v>0.75454361039526963</v>
      </c>
      <c r="F26" s="27"/>
    </row>
    <row r="27" spans="1:6" ht="15.75">
      <c r="A27" s="39" t="s">
        <v>65</v>
      </c>
      <c r="B27" s="43">
        <v>38654.800000000003</v>
      </c>
      <c r="C27" s="43">
        <v>28899.5</v>
      </c>
      <c r="D27" s="44">
        <f t="shared" si="0"/>
        <v>0.74763030723221946</v>
      </c>
    </row>
    <row r="28" spans="1:6" ht="15.75">
      <c r="A28" s="3" t="s">
        <v>66</v>
      </c>
      <c r="B28" s="43">
        <v>8122.2</v>
      </c>
      <c r="C28" s="43">
        <v>5554.9</v>
      </c>
      <c r="D28" s="44">
        <f t="shared" si="0"/>
        <v>0.68391568786781909</v>
      </c>
    </row>
    <row r="29" spans="1:6" ht="15.75">
      <c r="A29" s="3" t="s">
        <v>10</v>
      </c>
      <c r="B29" s="43">
        <v>310.7</v>
      </c>
      <c r="C29" s="43">
        <v>0</v>
      </c>
      <c r="D29" s="44">
        <f t="shared" si="0"/>
        <v>0</v>
      </c>
    </row>
    <row r="30" spans="1:6" ht="15.75">
      <c r="A30" s="3" t="s">
        <v>11</v>
      </c>
      <c r="B30" s="43"/>
      <c r="C30" s="43">
        <v>0</v>
      </c>
      <c r="D30" s="44">
        <v>0</v>
      </c>
    </row>
    <row r="31" spans="1:6" ht="15.75">
      <c r="A31" s="31" t="s">
        <v>43</v>
      </c>
      <c r="B31" s="43">
        <v>0</v>
      </c>
      <c r="C31" s="43">
        <v>0</v>
      </c>
      <c r="D31" s="44">
        <v>0</v>
      </c>
    </row>
    <row r="32" spans="1:6" ht="15.75">
      <c r="A32" s="5" t="s">
        <v>12</v>
      </c>
      <c r="B32" s="45">
        <f>B5+B15+B25</f>
        <v>95688.5</v>
      </c>
      <c r="C32" s="45">
        <f>C5+C15+C25</f>
        <v>70971.100000000006</v>
      </c>
      <c r="D32" s="44">
        <f t="shared" si="0"/>
        <v>0.7416889176860334</v>
      </c>
    </row>
    <row r="33" spans="1:7">
      <c r="A33" s="48" t="s">
        <v>79</v>
      </c>
      <c r="B33" s="48"/>
      <c r="C33" s="48"/>
      <c r="D33" s="48"/>
    </row>
    <row r="34" spans="1:7">
      <c r="A34" s="10" t="s">
        <v>84</v>
      </c>
      <c r="B34" s="10"/>
    </row>
    <row r="36" spans="1:7" ht="25.5">
      <c r="A36" s="11"/>
      <c r="B36" s="11" t="s">
        <v>14</v>
      </c>
      <c r="C36" s="40" t="s">
        <v>67</v>
      </c>
      <c r="D36" s="18" t="s">
        <v>15</v>
      </c>
      <c r="E36" s="1"/>
      <c r="F36" s="1"/>
    </row>
    <row r="37" spans="1:7">
      <c r="A37" s="12" t="s">
        <v>16</v>
      </c>
      <c r="B37" s="12" t="s">
        <v>17</v>
      </c>
      <c r="C37" s="19" t="s">
        <v>18</v>
      </c>
      <c r="D37" s="19" t="s">
        <v>19</v>
      </c>
      <c r="E37" s="1"/>
      <c r="F37" s="1"/>
    </row>
    <row r="38" spans="1:7" hidden="1">
      <c r="A38" s="13"/>
      <c r="B38" s="13"/>
      <c r="C38" s="20"/>
      <c r="D38" s="20"/>
      <c r="E38" s="1"/>
      <c r="F38" s="1"/>
    </row>
    <row r="39" spans="1:7">
      <c r="A39" s="17" t="s">
        <v>52</v>
      </c>
      <c r="B39" s="33">
        <f>B40+B41+B42+B43+B44+B45+B46+B47</f>
        <v>38665.9</v>
      </c>
      <c r="C39" s="33">
        <f>C40+C41+C42+C43+C44+C45+C46+C47</f>
        <v>24877.699999999997</v>
      </c>
      <c r="D39" s="14">
        <f>C39/B39</f>
        <v>0.64340155020315049</v>
      </c>
      <c r="E39" s="15"/>
      <c r="F39" s="15"/>
    </row>
    <row r="40" spans="1:7">
      <c r="A40" s="46" t="s">
        <v>76</v>
      </c>
      <c r="B40" s="35">
        <v>1217.5999999999999</v>
      </c>
      <c r="C40" s="21">
        <v>861</v>
      </c>
      <c r="D40" s="14">
        <f t="shared" ref="D40:D86" si="1">C40/B40</f>
        <v>0.70712877792378459</v>
      </c>
      <c r="E40" s="15"/>
      <c r="F40" s="16"/>
      <c r="G40" t="s">
        <v>13</v>
      </c>
    </row>
    <row r="41" spans="1:7" ht="18" customHeight="1">
      <c r="A41" s="37" t="s">
        <v>45</v>
      </c>
      <c r="B41" s="35">
        <v>14.9</v>
      </c>
      <c r="C41" s="21">
        <v>10.5</v>
      </c>
      <c r="D41" s="14">
        <f t="shared" si="1"/>
        <v>0.70469798657718119</v>
      </c>
      <c r="E41" s="15"/>
      <c r="F41" s="16"/>
    </row>
    <row r="42" spans="1:7">
      <c r="A42" s="36" t="s">
        <v>20</v>
      </c>
      <c r="B42" s="35">
        <v>29923.4</v>
      </c>
      <c r="C42" s="21">
        <v>19202.8</v>
      </c>
      <c r="D42" s="14">
        <f t="shared" si="1"/>
        <v>0.64173188875595677</v>
      </c>
      <c r="E42" s="15"/>
      <c r="F42" s="16"/>
    </row>
    <row r="43" spans="1:7" ht="14.25" customHeight="1">
      <c r="A43" s="36" t="s">
        <v>39</v>
      </c>
      <c r="B43" s="35">
        <v>2.5</v>
      </c>
      <c r="C43" s="21">
        <v>1.3</v>
      </c>
      <c r="D43" s="14">
        <f t="shared" si="1"/>
        <v>0.52</v>
      </c>
      <c r="E43" s="15"/>
      <c r="F43" s="16"/>
    </row>
    <row r="44" spans="1:7" ht="12" customHeight="1">
      <c r="A44" s="36" t="s">
        <v>40</v>
      </c>
      <c r="B44" s="35">
        <v>724.3</v>
      </c>
      <c r="C44" s="21">
        <v>419.3</v>
      </c>
      <c r="D44" s="14">
        <f t="shared" si="1"/>
        <v>0.57890376915642694</v>
      </c>
      <c r="E44" s="15"/>
      <c r="F44" s="16"/>
    </row>
    <row r="45" spans="1:7" ht="24.75" customHeight="1">
      <c r="A45" s="37" t="s">
        <v>36</v>
      </c>
      <c r="B45" s="35">
        <v>43.3</v>
      </c>
      <c r="C45" s="21">
        <v>43.3</v>
      </c>
      <c r="D45" s="14">
        <f t="shared" si="1"/>
        <v>1</v>
      </c>
      <c r="E45" s="15"/>
      <c r="F45" s="16"/>
    </row>
    <row r="46" spans="1:7" ht="14.25" customHeight="1">
      <c r="A46" s="36" t="s">
        <v>34</v>
      </c>
      <c r="B46" s="35">
        <v>74</v>
      </c>
      <c r="C46" s="21">
        <v>0</v>
      </c>
      <c r="D46" s="14">
        <f t="shared" si="1"/>
        <v>0</v>
      </c>
      <c r="E46" s="15"/>
      <c r="F46" s="16"/>
    </row>
    <row r="47" spans="1:7" ht="24" customHeight="1">
      <c r="A47" s="37" t="s">
        <v>41</v>
      </c>
      <c r="B47" s="35">
        <v>6665.9</v>
      </c>
      <c r="C47" s="21">
        <v>4339.5</v>
      </c>
      <c r="D47" s="14">
        <f t="shared" si="1"/>
        <v>0.65099986498447326</v>
      </c>
      <c r="E47" s="15"/>
      <c r="F47" s="16"/>
    </row>
    <row r="48" spans="1:7" ht="9" hidden="1" customHeight="1">
      <c r="A48" s="36"/>
      <c r="B48" s="35"/>
      <c r="C48" s="21"/>
      <c r="D48" s="14" t="e">
        <f t="shared" si="1"/>
        <v>#DIV/0!</v>
      </c>
      <c r="E48" s="15"/>
      <c r="F48" s="16"/>
    </row>
    <row r="49" spans="1:7" ht="30" customHeight="1">
      <c r="A49" s="32" t="s">
        <v>51</v>
      </c>
      <c r="B49" s="34">
        <v>0</v>
      </c>
      <c r="C49" s="22">
        <v>0</v>
      </c>
      <c r="D49" s="14">
        <v>0</v>
      </c>
      <c r="E49" s="15"/>
      <c r="F49" s="16"/>
    </row>
    <row r="50" spans="1:7" ht="8.25" hidden="1" customHeight="1">
      <c r="A50" s="36"/>
      <c r="B50" s="34"/>
      <c r="C50" s="21"/>
      <c r="D50" s="14" t="e">
        <f t="shared" si="1"/>
        <v>#DIV/0!</v>
      </c>
      <c r="E50" s="15"/>
      <c r="F50" s="16"/>
      <c r="G50" t="s">
        <v>13</v>
      </c>
    </row>
    <row r="51" spans="1:7">
      <c r="A51" s="38" t="s">
        <v>50</v>
      </c>
      <c r="B51" s="34">
        <f>B52+B53+B54</f>
        <v>3224.1</v>
      </c>
      <c r="C51" s="34">
        <f>C52+C53+C54</f>
        <v>2768</v>
      </c>
      <c r="D51" s="14">
        <f t="shared" si="1"/>
        <v>0.8585341645730592</v>
      </c>
      <c r="E51" s="15"/>
      <c r="F51" s="16"/>
    </row>
    <row r="52" spans="1:7">
      <c r="A52" s="36" t="s">
        <v>21</v>
      </c>
      <c r="B52" s="35">
        <v>903</v>
      </c>
      <c r="C52" s="21">
        <v>834.6</v>
      </c>
      <c r="D52" s="14">
        <f t="shared" si="1"/>
        <v>0.9242524916943522</v>
      </c>
      <c r="E52" s="15"/>
      <c r="F52" s="7"/>
    </row>
    <row r="53" spans="1:7">
      <c r="A53" s="36" t="s">
        <v>22</v>
      </c>
      <c r="B53" s="35">
        <v>2205.1999999999998</v>
      </c>
      <c r="C53" s="21">
        <v>1828.5</v>
      </c>
      <c r="D53" s="14">
        <f t="shared" si="1"/>
        <v>0.82917649192816989</v>
      </c>
      <c r="E53" s="15"/>
      <c r="F53" s="7"/>
    </row>
    <row r="54" spans="1:7" ht="24.75" customHeight="1">
      <c r="A54" s="37" t="s">
        <v>38</v>
      </c>
      <c r="B54" s="35">
        <v>115.9</v>
      </c>
      <c r="C54" s="28">
        <v>104.9</v>
      </c>
      <c r="D54" s="14">
        <f t="shared" si="1"/>
        <v>0.90509059534081104</v>
      </c>
      <c r="E54" s="15"/>
      <c r="F54" s="7"/>
    </row>
    <row r="55" spans="1:7" ht="8.25" hidden="1" customHeight="1">
      <c r="A55" s="36"/>
      <c r="B55" s="35"/>
      <c r="C55" s="28"/>
      <c r="D55" s="14" t="e">
        <f t="shared" si="1"/>
        <v>#DIV/0!</v>
      </c>
      <c r="E55" s="15"/>
      <c r="F55" s="7"/>
    </row>
    <row r="56" spans="1:7" ht="13.5" customHeight="1">
      <c r="A56" s="38" t="s">
        <v>49</v>
      </c>
      <c r="B56" s="34">
        <f>B57+B58+B59+B60</f>
        <v>17795.7</v>
      </c>
      <c r="C56" s="34">
        <f>C57+C58+C59+C60</f>
        <v>9396.2000000000007</v>
      </c>
      <c r="D56" s="14">
        <f t="shared" si="1"/>
        <v>0.52800395601184558</v>
      </c>
      <c r="E56" s="15"/>
      <c r="F56" s="7"/>
    </row>
    <row r="57" spans="1:7" ht="13.5" customHeight="1">
      <c r="A57" s="36" t="s">
        <v>23</v>
      </c>
      <c r="B57" s="35">
        <v>96.2</v>
      </c>
      <c r="C57" s="21">
        <v>0</v>
      </c>
      <c r="D57" s="14">
        <f t="shared" si="1"/>
        <v>0</v>
      </c>
      <c r="E57" s="15"/>
      <c r="F57" s="7"/>
    </row>
    <row r="58" spans="1:7">
      <c r="A58" s="36" t="s">
        <v>24</v>
      </c>
      <c r="B58" s="35">
        <v>1100</v>
      </c>
      <c r="C58" s="21">
        <v>728</v>
      </c>
      <c r="D58" s="14">
        <f t="shared" si="1"/>
        <v>0.66181818181818186</v>
      </c>
      <c r="E58" s="15"/>
      <c r="F58" s="7"/>
    </row>
    <row r="59" spans="1:7">
      <c r="A59" s="36" t="s">
        <v>25</v>
      </c>
      <c r="B59" s="35">
        <v>14888.9</v>
      </c>
      <c r="C59" s="21">
        <v>8668.2000000000007</v>
      </c>
      <c r="D59" s="14">
        <f t="shared" si="1"/>
        <v>0.58219210284171441</v>
      </c>
      <c r="E59" s="15"/>
      <c r="F59" s="6"/>
    </row>
    <row r="60" spans="1:7" ht="21" customHeight="1">
      <c r="A60" s="37" t="s">
        <v>26</v>
      </c>
      <c r="B60" s="35">
        <v>1710.6</v>
      </c>
      <c r="C60" s="21">
        <v>0</v>
      </c>
      <c r="D60" s="14">
        <f t="shared" si="1"/>
        <v>0</v>
      </c>
      <c r="E60" s="15"/>
      <c r="F60" s="7"/>
    </row>
    <row r="61" spans="1:7" s="10" customFormat="1" ht="21.75" customHeight="1">
      <c r="A61" s="32" t="s">
        <v>70</v>
      </c>
      <c r="B61" s="34">
        <f>B63+B64+B62</f>
        <v>5735</v>
      </c>
      <c r="C61" s="34">
        <f>C63+C64+C62</f>
        <v>3000.8</v>
      </c>
      <c r="D61" s="14">
        <f t="shared" si="1"/>
        <v>0.52324324324324323</v>
      </c>
      <c r="E61" s="15"/>
      <c r="F61" s="15"/>
    </row>
    <row r="62" spans="1:7" s="10" customFormat="1" ht="21.75" customHeight="1">
      <c r="A62" s="42" t="s">
        <v>82</v>
      </c>
      <c r="B62" s="34">
        <v>130</v>
      </c>
      <c r="C62" s="34">
        <v>0</v>
      </c>
      <c r="D62" s="14">
        <f t="shared" si="1"/>
        <v>0</v>
      </c>
      <c r="E62" s="15"/>
      <c r="F62" s="15"/>
    </row>
    <row r="63" spans="1:7" s="10" customFormat="1" ht="20.25" customHeight="1">
      <c r="A63" s="42" t="s">
        <v>77</v>
      </c>
      <c r="B63" s="35">
        <v>5159.7</v>
      </c>
      <c r="C63" s="35">
        <v>2865</v>
      </c>
      <c r="D63" s="14">
        <f t="shared" si="1"/>
        <v>0.55526484097912676</v>
      </c>
      <c r="E63" s="15"/>
      <c r="F63" s="15"/>
    </row>
    <row r="64" spans="1:7">
      <c r="A64" s="42" t="s">
        <v>69</v>
      </c>
      <c r="B64" s="35">
        <v>445.3</v>
      </c>
      <c r="C64" s="21">
        <v>135.80000000000001</v>
      </c>
      <c r="D64" s="14">
        <f t="shared" si="1"/>
        <v>0.304962946328318</v>
      </c>
      <c r="E64" s="15"/>
      <c r="F64" s="7"/>
    </row>
    <row r="65" spans="1:6">
      <c r="A65" s="38" t="s">
        <v>56</v>
      </c>
      <c r="B65" s="34">
        <v>175.3</v>
      </c>
      <c r="C65" s="22">
        <v>5</v>
      </c>
      <c r="D65" s="14">
        <f t="shared" si="1"/>
        <v>2.8522532800912718E-2</v>
      </c>
      <c r="E65" s="15"/>
      <c r="F65" s="8"/>
    </row>
    <row r="66" spans="1:6" ht="9" hidden="1" customHeight="1">
      <c r="A66" s="36"/>
      <c r="B66" s="34"/>
      <c r="C66" s="22"/>
      <c r="D66" s="14" t="e">
        <f t="shared" si="1"/>
        <v>#DIV/0!</v>
      </c>
      <c r="E66" s="15"/>
      <c r="F66" s="9"/>
    </row>
    <row r="67" spans="1:6">
      <c r="A67" s="38" t="s">
        <v>55</v>
      </c>
      <c r="B67" s="34">
        <f>B68+B69+B72+B73+B74+B70+B71</f>
        <v>14171.599999999999</v>
      </c>
      <c r="C67" s="34">
        <f>C68+C69+C72+C73+C74+C70+C71</f>
        <v>9779.6999999999989</v>
      </c>
      <c r="D67" s="14">
        <f t="shared" si="1"/>
        <v>0.69009145050664711</v>
      </c>
      <c r="E67" s="15"/>
      <c r="F67" s="8"/>
    </row>
    <row r="68" spans="1:6" ht="13.5" customHeight="1">
      <c r="A68" s="37" t="s">
        <v>27</v>
      </c>
      <c r="B68" s="35">
        <v>12090.5</v>
      </c>
      <c r="C68" s="21">
        <v>8595.9</v>
      </c>
      <c r="D68" s="14">
        <f t="shared" si="1"/>
        <v>0.71096315288863154</v>
      </c>
      <c r="E68" s="15"/>
      <c r="F68" s="6"/>
    </row>
    <row r="69" spans="1:6">
      <c r="A69" s="36" t="s">
        <v>28</v>
      </c>
      <c r="B69" s="35">
        <v>0</v>
      </c>
      <c r="C69" s="21">
        <v>0</v>
      </c>
      <c r="D69" s="14">
        <v>0</v>
      </c>
      <c r="E69" s="15"/>
      <c r="F69" s="8"/>
    </row>
    <row r="70" spans="1:6" ht="25.5">
      <c r="A70" s="37" t="s">
        <v>44</v>
      </c>
      <c r="B70" s="35">
        <v>1982.3</v>
      </c>
      <c r="C70" s="21">
        <v>1166.3</v>
      </c>
      <c r="D70" s="14">
        <f t="shared" si="1"/>
        <v>0.58835695908792818</v>
      </c>
      <c r="E70" s="15"/>
      <c r="F70" s="8"/>
    </row>
    <row r="71" spans="1:6" ht="38.25">
      <c r="A71" s="42" t="s">
        <v>78</v>
      </c>
      <c r="B71" s="35">
        <v>68.8</v>
      </c>
      <c r="C71" s="21">
        <v>0</v>
      </c>
      <c r="D71" s="14">
        <f t="shared" si="1"/>
        <v>0</v>
      </c>
      <c r="E71" s="15"/>
      <c r="F71" s="8"/>
    </row>
    <row r="72" spans="1:6">
      <c r="A72" s="46" t="s">
        <v>29</v>
      </c>
      <c r="B72" s="35">
        <v>30</v>
      </c>
      <c r="C72" s="21">
        <v>17.5</v>
      </c>
      <c r="D72" s="14">
        <f t="shared" si="1"/>
        <v>0.58333333333333337</v>
      </c>
      <c r="E72" s="15"/>
      <c r="F72" s="6"/>
    </row>
    <row r="73" spans="1:6" ht="24" customHeight="1">
      <c r="A73" s="37" t="s">
        <v>37</v>
      </c>
      <c r="B73" s="35">
        <v>0</v>
      </c>
      <c r="C73" s="21">
        <v>0</v>
      </c>
      <c r="D73" s="14">
        <v>0</v>
      </c>
      <c r="E73" s="15"/>
      <c r="F73" s="7"/>
    </row>
    <row r="74" spans="1:6" ht="9" hidden="1" customHeight="1">
      <c r="A74" s="36"/>
      <c r="B74" s="35"/>
      <c r="C74" s="21"/>
      <c r="D74" s="14" t="e">
        <f t="shared" si="1"/>
        <v>#DIV/0!</v>
      </c>
      <c r="E74" s="15"/>
      <c r="F74" s="7"/>
    </row>
    <row r="75" spans="1:6">
      <c r="A75" s="38" t="s">
        <v>54</v>
      </c>
      <c r="B75" s="34">
        <v>14319.8</v>
      </c>
      <c r="C75" s="22">
        <v>8835</v>
      </c>
      <c r="D75" s="14">
        <f t="shared" si="1"/>
        <v>0.61697789075266418</v>
      </c>
      <c r="E75" s="15"/>
      <c r="F75" s="7"/>
    </row>
    <row r="76" spans="1:6" ht="13.5" customHeight="1">
      <c r="A76" s="38" t="s">
        <v>83</v>
      </c>
      <c r="B76" s="34">
        <v>154.9</v>
      </c>
      <c r="C76" s="22">
        <v>154.9</v>
      </c>
      <c r="D76" s="14">
        <f t="shared" si="1"/>
        <v>1</v>
      </c>
      <c r="E76" s="15"/>
      <c r="F76" s="7"/>
    </row>
    <row r="77" spans="1:6">
      <c r="A77" s="38" t="s">
        <v>46</v>
      </c>
      <c r="B77" s="34">
        <f>SUM(B78:B81)</f>
        <v>4826.7</v>
      </c>
      <c r="C77" s="22">
        <f>SUM(C78:C81)</f>
        <v>3651.1</v>
      </c>
      <c r="D77" s="14">
        <f t="shared" si="1"/>
        <v>0.7564381461453995</v>
      </c>
      <c r="E77" s="15"/>
      <c r="F77" s="8"/>
    </row>
    <row r="78" spans="1:6">
      <c r="A78" s="36" t="s">
        <v>30</v>
      </c>
      <c r="B78" s="35">
        <v>2083</v>
      </c>
      <c r="C78" s="21">
        <v>1587.8</v>
      </c>
      <c r="D78" s="14">
        <f t="shared" si="1"/>
        <v>0.76226596255400858</v>
      </c>
      <c r="E78" s="15"/>
      <c r="F78" s="8"/>
    </row>
    <row r="79" spans="1:6">
      <c r="A79" s="36" t="s">
        <v>31</v>
      </c>
      <c r="B79" s="35">
        <v>692</v>
      </c>
      <c r="C79" s="21">
        <v>434.7</v>
      </c>
      <c r="D79" s="14">
        <f t="shared" si="1"/>
        <v>0.62817919075144502</v>
      </c>
      <c r="E79" s="15"/>
      <c r="F79" s="6"/>
    </row>
    <row r="80" spans="1:6">
      <c r="A80" s="36" t="s">
        <v>32</v>
      </c>
      <c r="B80" s="35">
        <v>1960.2</v>
      </c>
      <c r="C80" s="21">
        <v>1567.6</v>
      </c>
      <c r="D80" s="14">
        <f t="shared" si="1"/>
        <v>0.79971431486583</v>
      </c>
      <c r="E80" s="15"/>
      <c r="F80" s="8"/>
    </row>
    <row r="81" spans="1:6" ht="26.25" customHeight="1">
      <c r="A81" s="37" t="s">
        <v>42</v>
      </c>
      <c r="B81" s="35">
        <v>91.5</v>
      </c>
      <c r="C81" s="21">
        <v>61</v>
      </c>
      <c r="D81" s="14">
        <f t="shared" si="1"/>
        <v>0.66666666666666663</v>
      </c>
      <c r="E81" s="15"/>
      <c r="F81" s="9"/>
    </row>
    <row r="82" spans="1:6" ht="12.75" hidden="1" customHeight="1">
      <c r="A82" s="36"/>
      <c r="B82" s="35"/>
      <c r="C82" s="21"/>
      <c r="D82" s="14" t="e">
        <f t="shared" si="1"/>
        <v>#DIV/0!</v>
      </c>
      <c r="E82" s="15"/>
      <c r="F82" s="7"/>
    </row>
    <row r="83" spans="1:6">
      <c r="A83" s="38" t="s">
        <v>53</v>
      </c>
      <c r="B83" s="34">
        <v>50</v>
      </c>
      <c r="C83" s="22">
        <v>15.1</v>
      </c>
      <c r="D83" s="14">
        <f t="shared" si="1"/>
        <v>0.30199999999999999</v>
      </c>
      <c r="E83" s="15"/>
      <c r="F83" s="7"/>
    </row>
    <row r="84" spans="1:6" ht="28.5" customHeight="1">
      <c r="A84" s="32" t="s">
        <v>47</v>
      </c>
      <c r="B84" s="34">
        <v>0</v>
      </c>
      <c r="C84" s="21">
        <v>0</v>
      </c>
      <c r="D84" s="14">
        <v>0</v>
      </c>
      <c r="E84" s="15"/>
      <c r="F84" s="7"/>
    </row>
    <row r="85" spans="1:6">
      <c r="A85" s="38" t="s">
        <v>48</v>
      </c>
      <c r="B85" s="34">
        <v>0</v>
      </c>
      <c r="C85" s="22">
        <v>0</v>
      </c>
      <c r="D85" s="14">
        <v>0</v>
      </c>
      <c r="E85" s="15"/>
      <c r="F85" s="7"/>
    </row>
    <row r="86" spans="1:6">
      <c r="A86" s="22" t="s">
        <v>33</v>
      </c>
      <c r="B86" s="34">
        <f>B39+B49+B51+B56+B65+B67+B75+B77+B83+B84+B85+B61+B76</f>
        <v>99119</v>
      </c>
      <c r="C86" s="34">
        <f>C39+C49+C51+C56+C65+C67+C75+C77+C83+C84+C85+C61+C76</f>
        <v>62483.499999999993</v>
      </c>
      <c r="D86" s="14">
        <f t="shared" si="1"/>
        <v>0.6303887246642923</v>
      </c>
      <c r="E86" s="15"/>
      <c r="F86" s="7"/>
    </row>
    <row r="87" spans="1:6">
      <c r="A87" s="1"/>
      <c r="B87" s="30"/>
      <c r="C87" s="1"/>
      <c r="D87" s="1"/>
      <c r="E87" s="15"/>
      <c r="F87" s="8"/>
    </row>
    <row r="88" spans="1:6">
      <c r="A88" s="29"/>
      <c r="B88" s="1"/>
      <c r="C88" s="1"/>
      <c r="D88" s="1"/>
      <c r="E88" s="15"/>
    </row>
    <row r="89" spans="1:6">
      <c r="A89" s="1"/>
      <c r="B89" s="1"/>
      <c r="C89" s="1"/>
      <c r="D89" s="1"/>
      <c r="E89" s="1"/>
    </row>
    <row r="90" spans="1:6">
      <c r="A90" s="1"/>
      <c r="B90" s="1"/>
      <c r="C90" s="1"/>
      <c r="D90" s="1"/>
      <c r="E90" s="1"/>
      <c r="F90" s="6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B95" s="1"/>
      <c r="C95" s="1"/>
      <c r="D95" s="1"/>
      <c r="E95" s="1"/>
      <c r="F95" s="1"/>
    </row>
    <row r="96" spans="1:6">
      <c r="E96" s="1"/>
      <c r="F96" s="1"/>
    </row>
    <row r="97" spans="6:6">
      <c r="F97" s="1"/>
    </row>
  </sheetData>
  <mergeCells count="2">
    <mergeCell ref="A1:E1"/>
    <mergeCell ref="A33:D33"/>
  </mergeCells>
  <phoneticPr fontId="0" type="noConversion"/>
  <pageMargins left="0.74803149606299213" right="0.7480314960629921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Богородский 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RePack by SPecialiST</cp:lastModifiedBy>
  <cp:lastPrinted>2020-11-06T07:33:07Z</cp:lastPrinted>
  <dcterms:created xsi:type="dcterms:W3CDTF">2006-10-17T05:37:57Z</dcterms:created>
  <dcterms:modified xsi:type="dcterms:W3CDTF">2020-11-06T10:42:45Z</dcterms:modified>
</cp:coreProperties>
</file>